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diogo1701/Desktop/"/>
    </mc:Choice>
  </mc:AlternateContent>
  <xr:revisionPtr revIDLastSave="0" documentId="13_ncr:1_{7D320760-EF4B-284A-8DB9-AE6306E222CA}" xr6:coauthVersionLast="47" xr6:coauthVersionMax="47" xr10:uidLastSave="{00000000-0000-0000-0000-000000000000}"/>
  <bookViews>
    <workbookView xWindow="0" yWindow="660" windowWidth="29400" windowHeight="16440" xr2:uid="{00000000-000D-0000-FFFF-FFFF00000000}"/>
  </bookViews>
  <sheets>
    <sheet name="Comparad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" i="1" l="1"/>
  <c r="AK4" i="1" s="1"/>
  <c r="AK5" i="1" s="1"/>
  <c r="AK6" i="1" s="1"/>
  <c r="AK7" i="1" s="1"/>
  <c r="AK8" i="1" s="1"/>
  <c r="AK9" i="1" s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H3" i="1"/>
  <c r="AH4" i="1" s="1"/>
  <c r="AH5" i="1" s="1"/>
  <c r="AH6" i="1" s="1"/>
  <c r="AH7" i="1" s="1"/>
  <c r="AH8" i="1" s="1"/>
  <c r="AH9" i="1" s="1"/>
  <c r="AH10" i="1" s="1"/>
  <c r="AH11" i="1" s="1"/>
  <c r="AH12" i="1" s="1"/>
  <c r="AH13" i="1" s="1"/>
  <c r="AH14" i="1" s="1"/>
  <c r="AG1" i="1"/>
  <c r="AD1" i="1"/>
  <c r="AA1" i="1"/>
  <c r="X1" i="1"/>
  <c r="U1" i="1"/>
  <c r="R1" i="1"/>
  <c r="C10" i="1"/>
  <c r="C11" i="1" s="1"/>
  <c r="AK27" i="1" l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E16" i="1"/>
  <c r="D16" i="1"/>
  <c r="AH15" i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D15" i="1"/>
  <c r="AK39" i="1" l="1"/>
  <c r="AK40" i="1" s="1"/>
  <c r="AK41" i="1" s="1"/>
  <c r="AK42" i="1" s="1"/>
  <c r="AK43" i="1" s="1"/>
  <c r="AK44" i="1" s="1"/>
  <c r="AK45" i="1" s="1"/>
  <c r="AK46" i="1" s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AK59" i="1" s="1"/>
  <c r="AK60" i="1" s="1"/>
  <c r="AK61" i="1" s="1"/>
  <c r="AK62" i="1" s="1"/>
  <c r="F16" i="1"/>
  <c r="AH27" i="1"/>
  <c r="AH28" i="1" s="1"/>
  <c r="AH29" i="1" s="1"/>
  <c r="AH30" i="1" s="1"/>
  <c r="AH31" i="1" s="1"/>
  <c r="AH32" i="1" s="1"/>
  <c r="AH33" i="1" s="1"/>
  <c r="AH34" i="1" s="1"/>
  <c r="AH35" i="1" s="1"/>
  <c r="AH36" i="1" s="1"/>
  <c r="AH37" i="1" s="1"/>
  <c r="AH38" i="1" s="1"/>
  <c r="E15" i="1"/>
  <c r="AK63" i="1" l="1"/>
  <c r="AK64" i="1" s="1"/>
  <c r="AK65" i="1" s="1"/>
  <c r="AK66" i="1" s="1"/>
  <c r="AK67" i="1" s="1"/>
  <c r="AK68" i="1" s="1"/>
  <c r="AK69" i="1" s="1"/>
  <c r="AK70" i="1" s="1"/>
  <c r="AK71" i="1" s="1"/>
  <c r="AK72" i="1" s="1"/>
  <c r="AK73" i="1" s="1"/>
  <c r="AK74" i="1" s="1"/>
  <c r="AK75" i="1" s="1"/>
  <c r="AK76" i="1" s="1"/>
  <c r="AK77" i="1" s="1"/>
  <c r="AK78" i="1" s="1"/>
  <c r="AK79" i="1" s="1"/>
  <c r="AK80" i="1" s="1"/>
  <c r="AK81" i="1" s="1"/>
  <c r="AK82" i="1" s="1"/>
  <c r="AK83" i="1" s="1"/>
  <c r="AK84" i="1" s="1"/>
  <c r="AK85" i="1" s="1"/>
  <c r="AK86" i="1" s="1"/>
  <c r="AK87" i="1" s="1"/>
  <c r="AK88" i="1" s="1"/>
  <c r="AK89" i="1" s="1"/>
  <c r="AK90" i="1" s="1"/>
  <c r="AK91" i="1" s="1"/>
  <c r="AK92" i="1" s="1"/>
  <c r="AK93" i="1" s="1"/>
  <c r="AK94" i="1" s="1"/>
  <c r="AK95" i="1" s="1"/>
  <c r="AK96" i="1" s="1"/>
  <c r="AK97" i="1" s="1"/>
  <c r="AK98" i="1" s="1"/>
  <c r="AK99" i="1" s="1"/>
  <c r="AK100" i="1" s="1"/>
  <c r="AK101" i="1" s="1"/>
  <c r="AK102" i="1" s="1"/>
  <c r="AK103" i="1" s="1"/>
  <c r="AK104" i="1" s="1"/>
  <c r="AK105" i="1" s="1"/>
  <c r="AK106" i="1" s="1"/>
  <c r="AK107" i="1" s="1"/>
  <c r="AK108" i="1" s="1"/>
  <c r="AK109" i="1" s="1"/>
  <c r="AK110" i="1" s="1"/>
  <c r="AK111" i="1" s="1"/>
  <c r="AK112" i="1" s="1"/>
  <c r="AK113" i="1" s="1"/>
  <c r="AK114" i="1" s="1"/>
  <c r="AK115" i="1" s="1"/>
  <c r="AK116" i="1" s="1"/>
  <c r="AK117" i="1" s="1"/>
  <c r="AK118" i="1" s="1"/>
  <c r="AK119" i="1" s="1"/>
  <c r="AK120" i="1" s="1"/>
  <c r="AK121" i="1" s="1"/>
  <c r="AK122" i="1" s="1"/>
  <c r="G16" i="1"/>
  <c r="AH39" i="1"/>
  <c r="AH40" i="1" s="1"/>
  <c r="AH41" i="1" s="1"/>
  <c r="AH42" i="1" s="1"/>
  <c r="AH43" i="1" s="1"/>
  <c r="AH44" i="1" s="1"/>
  <c r="AH45" i="1" s="1"/>
  <c r="AH46" i="1" s="1"/>
  <c r="AH47" i="1" s="1"/>
  <c r="AH48" i="1" s="1"/>
  <c r="AH49" i="1" s="1"/>
  <c r="AH50" i="1" s="1"/>
  <c r="AH51" i="1" s="1"/>
  <c r="AH52" i="1" s="1"/>
  <c r="AH53" i="1" s="1"/>
  <c r="AH54" i="1" s="1"/>
  <c r="AH55" i="1" s="1"/>
  <c r="AH56" i="1" s="1"/>
  <c r="AH57" i="1" s="1"/>
  <c r="AH58" i="1" s="1"/>
  <c r="AH59" i="1" s="1"/>
  <c r="AH60" i="1" s="1"/>
  <c r="AH61" i="1" s="1"/>
  <c r="AH62" i="1" s="1"/>
  <c r="F15" i="1"/>
  <c r="AK123" i="1" l="1"/>
  <c r="AK124" i="1" s="1"/>
  <c r="AK125" i="1" s="1"/>
  <c r="AK126" i="1" s="1"/>
  <c r="AK127" i="1" s="1"/>
  <c r="AK128" i="1" s="1"/>
  <c r="AK129" i="1" s="1"/>
  <c r="AK130" i="1" s="1"/>
  <c r="AK131" i="1" s="1"/>
  <c r="AK132" i="1" s="1"/>
  <c r="AK133" i="1" s="1"/>
  <c r="AK134" i="1" s="1"/>
  <c r="AK135" i="1" s="1"/>
  <c r="AK136" i="1" s="1"/>
  <c r="AK137" i="1" s="1"/>
  <c r="AK138" i="1" s="1"/>
  <c r="AK139" i="1" s="1"/>
  <c r="AK140" i="1" s="1"/>
  <c r="AK141" i="1" s="1"/>
  <c r="AK142" i="1" s="1"/>
  <c r="AK143" i="1" s="1"/>
  <c r="AK144" i="1" s="1"/>
  <c r="AK145" i="1" s="1"/>
  <c r="AK146" i="1" s="1"/>
  <c r="AK147" i="1" s="1"/>
  <c r="AK148" i="1" s="1"/>
  <c r="AK149" i="1" s="1"/>
  <c r="AK150" i="1" s="1"/>
  <c r="AK151" i="1" s="1"/>
  <c r="AK152" i="1" s="1"/>
  <c r="AK153" i="1" s="1"/>
  <c r="AK154" i="1" s="1"/>
  <c r="AK155" i="1" s="1"/>
  <c r="AK156" i="1" s="1"/>
  <c r="AK157" i="1" s="1"/>
  <c r="AK158" i="1" s="1"/>
  <c r="AK159" i="1" s="1"/>
  <c r="AK160" i="1" s="1"/>
  <c r="AK161" i="1" s="1"/>
  <c r="AK162" i="1" s="1"/>
  <c r="AK163" i="1" s="1"/>
  <c r="AK164" i="1" s="1"/>
  <c r="AK165" i="1" s="1"/>
  <c r="AK166" i="1" s="1"/>
  <c r="AK167" i="1" s="1"/>
  <c r="AK168" i="1" s="1"/>
  <c r="AK169" i="1" s="1"/>
  <c r="AK170" i="1" s="1"/>
  <c r="AK171" i="1" s="1"/>
  <c r="AK172" i="1" s="1"/>
  <c r="AK173" i="1" s="1"/>
  <c r="AK174" i="1" s="1"/>
  <c r="AK175" i="1" s="1"/>
  <c r="AK176" i="1" s="1"/>
  <c r="AK177" i="1" s="1"/>
  <c r="AK178" i="1" s="1"/>
  <c r="AK179" i="1" s="1"/>
  <c r="AK180" i="1" s="1"/>
  <c r="AK181" i="1" s="1"/>
  <c r="AK182" i="1" s="1"/>
  <c r="AK183" i="1" s="1"/>
  <c r="AK184" i="1" s="1"/>
  <c r="AK185" i="1" s="1"/>
  <c r="AK186" i="1" s="1"/>
  <c r="AK187" i="1" s="1"/>
  <c r="AK188" i="1" s="1"/>
  <c r="AK189" i="1" s="1"/>
  <c r="AK190" i="1" s="1"/>
  <c r="AK191" i="1" s="1"/>
  <c r="AK192" i="1" s="1"/>
  <c r="AK193" i="1" s="1"/>
  <c r="AK194" i="1" s="1"/>
  <c r="AK195" i="1" s="1"/>
  <c r="AK196" i="1" s="1"/>
  <c r="AK197" i="1" s="1"/>
  <c r="AK198" i="1" s="1"/>
  <c r="AK199" i="1" s="1"/>
  <c r="AK200" i="1" s="1"/>
  <c r="AK201" i="1" s="1"/>
  <c r="AK202" i="1" s="1"/>
  <c r="AK203" i="1" s="1"/>
  <c r="AK204" i="1" s="1"/>
  <c r="AK205" i="1" s="1"/>
  <c r="AK206" i="1" s="1"/>
  <c r="AK207" i="1" s="1"/>
  <c r="AK208" i="1" s="1"/>
  <c r="AK209" i="1" s="1"/>
  <c r="AK210" i="1" s="1"/>
  <c r="AK211" i="1" s="1"/>
  <c r="AK212" i="1" s="1"/>
  <c r="AK213" i="1" s="1"/>
  <c r="AK214" i="1" s="1"/>
  <c r="AK215" i="1" s="1"/>
  <c r="AK216" i="1" s="1"/>
  <c r="AK217" i="1" s="1"/>
  <c r="AK218" i="1" s="1"/>
  <c r="AK219" i="1" s="1"/>
  <c r="AK220" i="1" s="1"/>
  <c r="AK221" i="1" s="1"/>
  <c r="AK222" i="1" s="1"/>
  <c r="AK223" i="1" s="1"/>
  <c r="AK224" i="1" s="1"/>
  <c r="AK225" i="1" s="1"/>
  <c r="AK226" i="1" s="1"/>
  <c r="AK227" i="1" s="1"/>
  <c r="AK228" i="1" s="1"/>
  <c r="AK229" i="1" s="1"/>
  <c r="AK230" i="1" s="1"/>
  <c r="AK231" i="1" s="1"/>
  <c r="AK232" i="1" s="1"/>
  <c r="AK233" i="1" s="1"/>
  <c r="AK234" i="1" s="1"/>
  <c r="AK235" i="1" s="1"/>
  <c r="AK236" i="1" s="1"/>
  <c r="AK237" i="1" s="1"/>
  <c r="AK238" i="1" s="1"/>
  <c r="AK239" i="1" s="1"/>
  <c r="AK240" i="1" s="1"/>
  <c r="AK241" i="1" s="1"/>
  <c r="AK242" i="1" s="1"/>
  <c r="H16" i="1"/>
  <c r="AH63" i="1"/>
  <c r="AH64" i="1" s="1"/>
  <c r="AH65" i="1" s="1"/>
  <c r="AH66" i="1" s="1"/>
  <c r="AH67" i="1" s="1"/>
  <c r="AH68" i="1" s="1"/>
  <c r="AH69" i="1" s="1"/>
  <c r="AH70" i="1" s="1"/>
  <c r="AH71" i="1" s="1"/>
  <c r="AH72" i="1" s="1"/>
  <c r="AH73" i="1" s="1"/>
  <c r="AH74" i="1" s="1"/>
  <c r="AH75" i="1" s="1"/>
  <c r="AH76" i="1" s="1"/>
  <c r="AH77" i="1" s="1"/>
  <c r="AH78" i="1" s="1"/>
  <c r="AH79" i="1" s="1"/>
  <c r="AH80" i="1" s="1"/>
  <c r="AH81" i="1" s="1"/>
  <c r="AH82" i="1" s="1"/>
  <c r="AH83" i="1" s="1"/>
  <c r="AH84" i="1" s="1"/>
  <c r="AH85" i="1" s="1"/>
  <c r="AH86" i="1" s="1"/>
  <c r="AH87" i="1" s="1"/>
  <c r="AH88" i="1" s="1"/>
  <c r="AH89" i="1" s="1"/>
  <c r="AH90" i="1" s="1"/>
  <c r="AH91" i="1" s="1"/>
  <c r="AH92" i="1" s="1"/>
  <c r="AH93" i="1" s="1"/>
  <c r="AH94" i="1" s="1"/>
  <c r="AH95" i="1" s="1"/>
  <c r="AH96" i="1" s="1"/>
  <c r="AH97" i="1" s="1"/>
  <c r="AH98" i="1" s="1"/>
  <c r="AH99" i="1" s="1"/>
  <c r="AH100" i="1" s="1"/>
  <c r="AH101" i="1" s="1"/>
  <c r="AH102" i="1" s="1"/>
  <c r="AH103" i="1" s="1"/>
  <c r="AH104" i="1" s="1"/>
  <c r="AH105" i="1" s="1"/>
  <c r="AH106" i="1" s="1"/>
  <c r="AH107" i="1" s="1"/>
  <c r="AH108" i="1" s="1"/>
  <c r="AH109" i="1" s="1"/>
  <c r="AH110" i="1" s="1"/>
  <c r="AH111" i="1" s="1"/>
  <c r="AH112" i="1" s="1"/>
  <c r="AH113" i="1" s="1"/>
  <c r="AH114" i="1" s="1"/>
  <c r="AH115" i="1" s="1"/>
  <c r="AH116" i="1" s="1"/>
  <c r="AH117" i="1" s="1"/>
  <c r="AH118" i="1" s="1"/>
  <c r="AH119" i="1" s="1"/>
  <c r="AH120" i="1" s="1"/>
  <c r="AH121" i="1" s="1"/>
  <c r="AH122" i="1" s="1"/>
  <c r="G15" i="1"/>
  <c r="AH123" i="1" l="1"/>
  <c r="AH124" i="1" s="1"/>
  <c r="AH125" i="1" s="1"/>
  <c r="AH126" i="1" s="1"/>
  <c r="AH127" i="1" s="1"/>
  <c r="AH128" i="1" s="1"/>
  <c r="AH129" i="1" s="1"/>
  <c r="AH130" i="1" s="1"/>
  <c r="AH131" i="1" s="1"/>
  <c r="AH132" i="1" s="1"/>
  <c r="AH133" i="1" s="1"/>
  <c r="AH134" i="1" s="1"/>
  <c r="AH135" i="1" s="1"/>
  <c r="AH136" i="1" s="1"/>
  <c r="AH137" i="1" s="1"/>
  <c r="AH138" i="1" s="1"/>
  <c r="AH139" i="1" s="1"/>
  <c r="AH140" i="1" s="1"/>
  <c r="AH141" i="1" s="1"/>
  <c r="AH142" i="1" s="1"/>
  <c r="AH143" i="1" s="1"/>
  <c r="AH144" i="1" s="1"/>
  <c r="AH145" i="1" s="1"/>
  <c r="AH146" i="1" s="1"/>
  <c r="AH147" i="1" s="1"/>
  <c r="AH148" i="1" s="1"/>
  <c r="AH149" i="1" s="1"/>
  <c r="AH150" i="1" s="1"/>
  <c r="AH151" i="1" s="1"/>
  <c r="AH152" i="1" s="1"/>
  <c r="AH153" i="1" s="1"/>
  <c r="AH154" i="1" s="1"/>
  <c r="AH155" i="1" s="1"/>
  <c r="AH156" i="1" s="1"/>
  <c r="AH157" i="1" s="1"/>
  <c r="AH158" i="1" s="1"/>
  <c r="AH159" i="1" s="1"/>
  <c r="AH160" i="1" s="1"/>
  <c r="AH161" i="1" s="1"/>
  <c r="AH162" i="1" s="1"/>
  <c r="AH163" i="1" s="1"/>
  <c r="AH164" i="1" s="1"/>
  <c r="AH165" i="1" s="1"/>
  <c r="AH166" i="1" s="1"/>
  <c r="AH167" i="1" s="1"/>
  <c r="AH168" i="1" s="1"/>
  <c r="AH169" i="1" s="1"/>
  <c r="AH170" i="1" s="1"/>
  <c r="AH171" i="1" s="1"/>
  <c r="AH172" i="1" s="1"/>
  <c r="AH173" i="1" s="1"/>
  <c r="AH174" i="1" s="1"/>
  <c r="AH175" i="1" s="1"/>
  <c r="AH176" i="1" s="1"/>
  <c r="AH177" i="1" s="1"/>
  <c r="AH178" i="1" s="1"/>
  <c r="AH179" i="1" s="1"/>
  <c r="AH180" i="1" s="1"/>
  <c r="AH181" i="1" s="1"/>
  <c r="AH182" i="1" s="1"/>
  <c r="AH183" i="1" s="1"/>
  <c r="AH184" i="1" s="1"/>
  <c r="AH185" i="1" s="1"/>
  <c r="AH186" i="1" s="1"/>
  <c r="AH187" i="1" s="1"/>
  <c r="AH188" i="1" s="1"/>
  <c r="AH189" i="1" s="1"/>
  <c r="AH190" i="1" s="1"/>
  <c r="AH191" i="1" s="1"/>
  <c r="AH192" i="1" s="1"/>
  <c r="AH193" i="1" s="1"/>
  <c r="AH194" i="1" s="1"/>
  <c r="AH195" i="1" s="1"/>
  <c r="AH196" i="1" s="1"/>
  <c r="AH197" i="1" s="1"/>
  <c r="AH198" i="1" s="1"/>
  <c r="AH199" i="1" s="1"/>
  <c r="AH200" i="1" s="1"/>
  <c r="AH201" i="1" s="1"/>
  <c r="AH202" i="1" s="1"/>
  <c r="AH203" i="1" s="1"/>
  <c r="AH204" i="1" s="1"/>
  <c r="AH205" i="1" s="1"/>
  <c r="AH206" i="1" s="1"/>
  <c r="AH207" i="1" s="1"/>
  <c r="AH208" i="1" s="1"/>
  <c r="AH209" i="1" s="1"/>
  <c r="AH210" i="1" s="1"/>
  <c r="AH211" i="1" s="1"/>
  <c r="AH212" i="1" s="1"/>
  <c r="AH213" i="1" s="1"/>
  <c r="AH214" i="1" s="1"/>
  <c r="AH215" i="1" s="1"/>
  <c r="AH216" i="1" s="1"/>
  <c r="AH217" i="1" s="1"/>
  <c r="AH218" i="1" s="1"/>
  <c r="AH219" i="1" s="1"/>
  <c r="AH220" i="1" s="1"/>
  <c r="AH221" i="1" s="1"/>
  <c r="AH222" i="1" s="1"/>
  <c r="AH223" i="1" s="1"/>
  <c r="AH224" i="1" s="1"/>
  <c r="AH225" i="1" s="1"/>
  <c r="AH226" i="1" s="1"/>
  <c r="AH227" i="1" s="1"/>
  <c r="AH228" i="1" s="1"/>
  <c r="AH229" i="1" s="1"/>
  <c r="AH230" i="1" s="1"/>
  <c r="AH231" i="1" s="1"/>
  <c r="AH232" i="1" s="1"/>
  <c r="AH233" i="1" s="1"/>
  <c r="AH234" i="1" s="1"/>
  <c r="AH235" i="1" s="1"/>
  <c r="AH236" i="1" s="1"/>
  <c r="AH237" i="1" s="1"/>
  <c r="AH238" i="1" s="1"/>
  <c r="AH239" i="1" s="1"/>
  <c r="AH240" i="1" s="1"/>
  <c r="AH241" i="1" s="1"/>
  <c r="AH242" i="1" s="1"/>
  <c r="H15" i="1"/>
  <c r="J15" i="1" s="1"/>
  <c r="AB3" i="1" l="1"/>
  <c r="AB4" i="1" s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Y3" i="1"/>
  <c r="Y4" i="1" s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AB15" i="1" l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D13" i="1"/>
  <c r="AE3" i="1"/>
  <c r="AE4" i="1" s="1"/>
  <c r="AE5" i="1" s="1"/>
  <c r="AE6" i="1" s="1"/>
  <c r="AE7" i="1" s="1"/>
  <c r="AE8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E69" i="1" s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E80" i="1" s="1"/>
  <c r="AE81" i="1" s="1"/>
  <c r="AE82" i="1" s="1"/>
  <c r="AE83" i="1" s="1"/>
  <c r="AE84" i="1" s="1"/>
  <c r="AE85" i="1" s="1"/>
  <c r="AE86" i="1" s="1"/>
  <c r="AE87" i="1" s="1"/>
  <c r="AE88" i="1" s="1"/>
  <c r="AE89" i="1" s="1"/>
  <c r="AE90" i="1" s="1"/>
  <c r="AE91" i="1" s="1"/>
  <c r="AE92" i="1" s="1"/>
  <c r="AE93" i="1" s="1"/>
  <c r="AE94" i="1" s="1"/>
  <c r="AE95" i="1" s="1"/>
  <c r="AE96" i="1" s="1"/>
  <c r="AE97" i="1" s="1"/>
  <c r="AE98" i="1" s="1"/>
  <c r="AE99" i="1" s="1"/>
  <c r="AE100" i="1" s="1"/>
  <c r="AE101" i="1" s="1"/>
  <c r="AE102" i="1" s="1"/>
  <c r="AE103" i="1" s="1"/>
  <c r="AE104" i="1" s="1"/>
  <c r="AE105" i="1" s="1"/>
  <c r="AE106" i="1" s="1"/>
  <c r="AE107" i="1" s="1"/>
  <c r="AE108" i="1" s="1"/>
  <c r="AE109" i="1" s="1"/>
  <c r="AE110" i="1" s="1"/>
  <c r="AE111" i="1" s="1"/>
  <c r="AE112" i="1" s="1"/>
  <c r="AE113" i="1" s="1"/>
  <c r="AE114" i="1" s="1"/>
  <c r="AE115" i="1" s="1"/>
  <c r="AE116" i="1" s="1"/>
  <c r="AE117" i="1" s="1"/>
  <c r="AE118" i="1" s="1"/>
  <c r="AE119" i="1" s="1"/>
  <c r="AE120" i="1" s="1"/>
  <c r="AE121" i="1" s="1"/>
  <c r="AE122" i="1" s="1"/>
  <c r="AE123" i="1" s="1"/>
  <c r="AE124" i="1" s="1"/>
  <c r="AE125" i="1" s="1"/>
  <c r="AE126" i="1" s="1"/>
  <c r="AE127" i="1" s="1"/>
  <c r="AE128" i="1" s="1"/>
  <c r="AE129" i="1" s="1"/>
  <c r="AE130" i="1" s="1"/>
  <c r="AE131" i="1" s="1"/>
  <c r="AE132" i="1" s="1"/>
  <c r="AE133" i="1" s="1"/>
  <c r="AE134" i="1" s="1"/>
  <c r="AE135" i="1" s="1"/>
  <c r="AE136" i="1" s="1"/>
  <c r="AE137" i="1" s="1"/>
  <c r="AE138" i="1" s="1"/>
  <c r="AE139" i="1" s="1"/>
  <c r="AE140" i="1" s="1"/>
  <c r="AE141" i="1" s="1"/>
  <c r="AE142" i="1" s="1"/>
  <c r="AE143" i="1" s="1"/>
  <c r="AE144" i="1" s="1"/>
  <c r="AE145" i="1" s="1"/>
  <c r="AE146" i="1" s="1"/>
  <c r="AE147" i="1" s="1"/>
  <c r="AE148" i="1" s="1"/>
  <c r="AE149" i="1" s="1"/>
  <c r="AE150" i="1" s="1"/>
  <c r="AE151" i="1" s="1"/>
  <c r="AE152" i="1" s="1"/>
  <c r="AE153" i="1" s="1"/>
  <c r="AE154" i="1" s="1"/>
  <c r="AE155" i="1" s="1"/>
  <c r="AE156" i="1" s="1"/>
  <c r="AE157" i="1" s="1"/>
  <c r="AE158" i="1" s="1"/>
  <c r="AE159" i="1" s="1"/>
  <c r="AE160" i="1" s="1"/>
  <c r="AE161" i="1" s="1"/>
  <c r="AE162" i="1" s="1"/>
  <c r="AE163" i="1" s="1"/>
  <c r="AE164" i="1" s="1"/>
  <c r="AE165" i="1" s="1"/>
  <c r="AE166" i="1" s="1"/>
  <c r="AE167" i="1" s="1"/>
  <c r="AE168" i="1" s="1"/>
  <c r="AE169" i="1" s="1"/>
  <c r="AE170" i="1" s="1"/>
  <c r="AE171" i="1" s="1"/>
  <c r="AE172" i="1" s="1"/>
  <c r="AE173" i="1" s="1"/>
  <c r="AE174" i="1" s="1"/>
  <c r="AE175" i="1" s="1"/>
  <c r="AE176" i="1" s="1"/>
  <c r="AE177" i="1" s="1"/>
  <c r="AE178" i="1" s="1"/>
  <c r="AE179" i="1" s="1"/>
  <c r="AE180" i="1" s="1"/>
  <c r="AE181" i="1" s="1"/>
  <c r="AE182" i="1" s="1"/>
  <c r="AE183" i="1" s="1"/>
  <c r="AE184" i="1" s="1"/>
  <c r="AE185" i="1" s="1"/>
  <c r="AE186" i="1" s="1"/>
  <c r="AE187" i="1" s="1"/>
  <c r="AE188" i="1" s="1"/>
  <c r="AE189" i="1" s="1"/>
  <c r="AE190" i="1" s="1"/>
  <c r="AE191" i="1" s="1"/>
  <c r="AE192" i="1" s="1"/>
  <c r="AE193" i="1" s="1"/>
  <c r="AE194" i="1" s="1"/>
  <c r="AE195" i="1" s="1"/>
  <c r="AE196" i="1" s="1"/>
  <c r="AE197" i="1" s="1"/>
  <c r="AE198" i="1" s="1"/>
  <c r="AE199" i="1" s="1"/>
  <c r="AE200" i="1" s="1"/>
  <c r="AE201" i="1" s="1"/>
  <c r="AE202" i="1" s="1"/>
  <c r="AE203" i="1" s="1"/>
  <c r="AE204" i="1" s="1"/>
  <c r="AE205" i="1" s="1"/>
  <c r="AE206" i="1" s="1"/>
  <c r="AE207" i="1" s="1"/>
  <c r="AE208" i="1" s="1"/>
  <c r="AE209" i="1" s="1"/>
  <c r="AE210" i="1" s="1"/>
  <c r="AE211" i="1" s="1"/>
  <c r="AE212" i="1" s="1"/>
  <c r="AE213" i="1" s="1"/>
  <c r="AE214" i="1" s="1"/>
  <c r="AE215" i="1" s="1"/>
  <c r="AE216" i="1" s="1"/>
  <c r="AE217" i="1" s="1"/>
  <c r="AE218" i="1" s="1"/>
  <c r="AE219" i="1" s="1"/>
  <c r="AE220" i="1" s="1"/>
  <c r="AE221" i="1" s="1"/>
  <c r="AE222" i="1" s="1"/>
  <c r="AE223" i="1" s="1"/>
  <c r="AE224" i="1" s="1"/>
  <c r="AE225" i="1" s="1"/>
  <c r="AE226" i="1" s="1"/>
  <c r="AE227" i="1" s="1"/>
  <c r="AE228" i="1" s="1"/>
  <c r="AE229" i="1" s="1"/>
  <c r="AE230" i="1" s="1"/>
  <c r="AE231" i="1" s="1"/>
  <c r="AE232" i="1" s="1"/>
  <c r="AE233" i="1" s="1"/>
  <c r="AE234" i="1" s="1"/>
  <c r="AE235" i="1" s="1"/>
  <c r="AE236" i="1" s="1"/>
  <c r="AE237" i="1" s="1"/>
  <c r="AE238" i="1" s="1"/>
  <c r="AE239" i="1" s="1"/>
  <c r="AE240" i="1" s="1"/>
  <c r="AE241" i="1" s="1"/>
  <c r="AE242" i="1" s="1"/>
  <c r="E13" i="1" l="1"/>
  <c r="E14" i="1"/>
  <c r="V3" i="1"/>
  <c r="V4" i="1" s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S3" i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D14" i="1"/>
  <c r="F13" i="1" l="1"/>
  <c r="H12" i="1"/>
  <c r="J12" i="1" s="1"/>
  <c r="F14" i="1"/>
  <c r="D12" i="1"/>
  <c r="D11" i="1"/>
  <c r="E12" i="1"/>
  <c r="I12" i="1" l="1"/>
  <c r="K12" i="1"/>
  <c r="G13" i="1"/>
  <c r="G14" i="1"/>
  <c r="F12" i="1"/>
  <c r="D10" i="1"/>
  <c r="E11" i="1"/>
  <c r="K16" i="1" l="1"/>
  <c r="H13" i="1"/>
  <c r="J13" i="1" s="1"/>
  <c r="G12" i="1"/>
  <c r="E10" i="1"/>
  <c r="F11" i="1"/>
  <c r="H14" i="1" l="1"/>
  <c r="K14" i="1" s="1"/>
  <c r="K13" i="1"/>
  <c r="I13" i="1"/>
  <c r="I16" i="1"/>
  <c r="I14" i="1"/>
  <c r="G11" i="1"/>
  <c r="F10" i="1"/>
  <c r="I15" i="1" l="1"/>
  <c r="K15" i="1"/>
  <c r="G10" i="1"/>
  <c r="H11" i="1"/>
  <c r="K11" i="1" s="1"/>
  <c r="I11" i="1" l="1"/>
  <c r="H10" i="1"/>
  <c r="J10" i="1" s="1"/>
  <c r="K10" i="1" l="1"/>
  <c r="I10" i="1"/>
  <c r="E20" i="1"/>
  <c r="E21" i="1"/>
</calcChain>
</file>

<file path=xl/sharedStrings.xml><?xml version="1.0" encoding="utf-8"?>
<sst xmlns="http://schemas.openxmlformats.org/spreadsheetml/2006/main" count="56" uniqueCount="40">
  <si>
    <t>Renda Fixa  ×  Fundos Imobiliários  ×  Ações  •  XP Investimentos</t>
  </si>
  <si>
    <t>Capital Inicial (R$)</t>
  </si>
  <si>
    <t>📊  RENDIMENTO BRUTO E LÍQUIDO POR CLASSE DE ATIVO</t>
  </si>
  <si>
    <t>Ativo</t>
  </si>
  <si>
    <t>Capital em 5 anos</t>
  </si>
  <si>
    <t>Risco</t>
  </si>
  <si>
    <t>🥇  Maior Retorno Líquido</t>
  </si>
  <si>
    <t>ZERO</t>
  </si>
  <si>
    <t>BAIXO</t>
  </si>
  <si>
    <t>MÉDIO</t>
  </si>
  <si>
    <t>ALTO</t>
  </si>
  <si>
    <t>MÉDIO-ALTO</t>
  </si>
  <si>
    <t>4,5%</t>
  </si>
  <si>
    <t>Meses</t>
  </si>
  <si>
    <t>Compostos</t>
  </si>
  <si>
    <t>Capital em 1 ano</t>
  </si>
  <si>
    <t>ISENTO</t>
  </si>
  <si>
    <t>Poupança</t>
  </si>
  <si>
    <t>Inflação próximos 10 anos(IPCA)</t>
  </si>
  <si>
    <t>(%)</t>
  </si>
  <si>
    <t>SELIC</t>
  </si>
  <si>
    <t>⚠️  Diferença entre Melhor Opção - Poupança</t>
  </si>
  <si>
    <t>🏆  RANKING - MELHOR RETORNO LÍQUIDO EM 20 ANOS</t>
  </si>
  <si>
    <t>💰  COMPARADOR DE INVESTIMENTOS</t>
  </si>
  <si>
    <t>Capital em 2 anos</t>
  </si>
  <si>
    <t>Capital em 3 anos</t>
  </si>
  <si>
    <t>Capital em 10 anos</t>
  </si>
  <si>
    <t>Renda passiva com Capital de 10 anos investido</t>
  </si>
  <si>
    <t>Imposto Pago em 10 anos</t>
  </si>
  <si>
    <t>Retorno Líquido 10 anos</t>
  </si>
  <si>
    <t>📊 CDI</t>
  </si>
  <si>
    <t>🏡 LCI/LCA</t>
  </si>
  <si>
    <t>🐂 IBOVESPA</t>
  </si>
  <si>
    <t>🐷 Poupança</t>
  </si>
  <si>
    <r>
      <t xml:space="preserve">⚙️  PARÂMETROS DA SIMULAÇÃO - </t>
    </r>
    <r>
      <rPr>
        <b/>
        <sz val="14"/>
        <color theme="0"/>
        <rFont val="Arial"/>
        <family val="2"/>
      </rPr>
      <t>(Edite as Células em Azul)</t>
    </r>
  </si>
  <si>
    <t>🔥 INFLAÇÃO</t>
  </si>
  <si>
    <t xml:space="preserve">💵 Dólar </t>
  </si>
  <si>
    <t>📈 S&amp;P 500</t>
  </si>
  <si>
    <t>Média Retoro 12m (Últimos 5 anos)</t>
  </si>
  <si>
    <t>💡  Quer acelerar sua independência financeira? Fale com nosso assessor XP!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</si>
</sst>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[$R$-416]\ * #,##0.00_-;\-[$R$-416]\ * #,##0.00_-;_-[$R$-416]\ * &quot;-&quot;??_-;_-@_-"/>
  </numFmts>
  <fonts count="19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color rgb="FF0000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C62828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FFFFFF"/>
      <name val="Arial"/>
      <family val="2"/>
    </font>
    <font>
      <b/>
      <sz val="12"/>
      <color theme="6" tint="-0.499984740745262"/>
      <name val="Arial"/>
      <family val="2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Baskerville"/>
      <family val="1"/>
    </font>
    <font>
      <sz val="9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E8F0FE"/>
      </patternFill>
    </fill>
    <fill>
      <patternFill patternType="solid">
        <fgColor rgb="FFE8F5E9"/>
      </patternFill>
    </fill>
    <fill>
      <patternFill patternType="solid">
        <fgColor rgb="FFC8E6C9"/>
      </patternFill>
    </fill>
    <fill>
      <patternFill patternType="solid">
        <fgColor rgb="FFFFCCBC"/>
      </patternFill>
    </fill>
    <fill>
      <patternFill patternType="solid">
        <fgColor rgb="FF2E7D32"/>
      </patternFill>
    </fill>
    <fill>
      <patternFill patternType="solid">
        <fgColor rgb="FFC62828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2BE2"/>
        <bgColor indexed="64"/>
      </patternFill>
    </fill>
    <fill>
      <patternFill patternType="solid">
        <fgColor rgb="FF00BD03"/>
        <bgColor indexed="64"/>
      </patternFill>
    </fill>
    <fill>
      <patternFill patternType="solid">
        <fgColor rgb="FF007F00"/>
        <bgColor indexed="64"/>
      </patternFill>
    </fill>
    <fill>
      <patternFill patternType="solid">
        <fgColor rgb="FFC01D0C"/>
        <bgColor indexed="64"/>
      </patternFill>
    </fill>
    <fill>
      <patternFill patternType="solid">
        <fgColor rgb="FFAABC01"/>
        <bgColor indexed="64"/>
      </patternFill>
    </fill>
    <fill>
      <patternFill patternType="solid">
        <fgColor rgb="FFC09F27"/>
        <bgColor indexed="64"/>
      </patternFill>
    </fill>
    <fill>
      <patternFill patternType="solid">
        <fgColor rgb="FFF7F7F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75">
    <xf numFmtId="0" fontId="0" fillId="0" borderId="0" xfId="0"/>
    <xf numFmtId="0" fontId="17" fillId="10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6" fillId="11" borderId="2" xfId="0" applyFont="1" applyFill="1" applyBorder="1" applyAlignment="1" applyProtection="1">
      <alignment horizontal="center" vertical="center"/>
      <protection hidden="1"/>
    </xf>
    <xf numFmtId="0" fontId="16" fillId="11" borderId="3" xfId="0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165" fontId="0" fillId="0" borderId="0" xfId="0" applyNumberFormat="1" applyFont="1" applyAlignment="1" applyProtection="1">
      <alignment horizontal="left" vertical="center"/>
      <protection hidden="1"/>
    </xf>
    <xf numFmtId="0" fontId="15" fillId="11" borderId="4" xfId="0" applyFont="1" applyFill="1" applyBorder="1" applyAlignment="1" applyProtection="1">
      <alignment horizontal="center" vertical="center"/>
      <protection hidden="1"/>
    </xf>
    <xf numFmtId="0" fontId="15" fillId="11" borderId="2" xfId="0" applyFont="1" applyFill="1" applyBorder="1" applyAlignment="1" applyProtection="1">
      <alignment horizontal="center" vertical="center"/>
      <protection hidden="1"/>
    </xf>
    <xf numFmtId="0" fontId="15" fillId="11" borderId="3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164" fontId="12" fillId="9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11" borderId="1" xfId="0" applyFont="1" applyFill="1" applyBorder="1" applyAlignment="1" applyProtection="1">
      <alignment horizontal="center" vertical="center"/>
      <protection hidden="1"/>
    </xf>
    <xf numFmtId="0" fontId="2" fillId="11" borderId="2" xfId="0" applyFont="1" applyFill="1" applyBorder="1" applyAlignment="1" applyProtection="1">
      <alignment horizontal="center" vertical="center"/>
      <protection hidden="1"/>
    </xf>
    <xf numFmtId="0" fontId="0" fillId="11" borderId="2" xfId="0" applyFill="1" applyBorder="1" applyProtection="1">
      <protection hidden="1"/>
    </xf>
    <xf numFmtId="0" fontId="0" fillId="11" borderId="3" xfId="0" applyFill="1" applyBorder="1" applyProtection="1"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10" xfId="0" applyFont="1" applyFill="1" applyBorder="1" applyAlignment="1" applyProtection="1">
      <alignment horizontal="center" vertical="center"/>
      <protection hidden="1"/>
    </xf>
    <xf numFmtId="0" fontId="5" fillId="11" borderId="9" xfId="0" applyFont="1" applyFill="1" applyBorder="1" applyAlignment="1" applyProtection="1">
      <alignment horizontal="center" vertical="center"/>
      <protection hidden="1"/>
    </xf>
    <xf numFmtId="0" fontId="3" fillId="17" borderId="4" xfId="0" applyFont="1" applyFill="1" applyBorder="1" applyAlignment="1" applyProtection="1">
      <alignment horizontal="left" vertical="center"/>
      <protection hidden="1"/>
    </xf>
    <xf numFmtId="10" fontId="11" fillId="9" borderId="8" xfId="1" applyNumberFormat="1" applyFont="1" applyFill="1" applyBorder="1" applyAlignment="1" applyProtection="1">
      <alignment horizontal="center" vertical="center"/>
      <protection hidden="1"/>
    </xf>
    <xf numFmtId="165" fontId="6" fillId="9" borderId="6" xfId="0" applyNumberFormat="1" applyFont="1" applyFill="1" applyBorder="1" applyAlignment="1" applyProtection="1">
      <alignment horizontal="right" vertical="center"/>
      <protection hidden="1"/>
    </xf>
    <xf numFmtId="165" fontId="6" fillId="9" borderId="7" xfId="0" applyNumberFormat="1" applyFont="1" applyFill="1" applyBorder="1" applyAlignment="1" applyProtection="1">
      <alignment horizontal="right" vertical="center"/>
      <protection hidden="1"/>
    </xf>
    <xf numFmtId="165" fontId="3" fillId="9" borderId="7" xfId="0" applyNumberFormat="1" applyFont="1" applyFill="1" applyBorder="1" applyAlignment="1" applyProtection="1">
      <alignment vertical="center"/>
      <protection hidden="1"/>
    </xf>
    <xf numFmtId="165" fontId="6" fillId="2" borderId="6" xfId="0" applyNumberFormat="1" applyFont="1" applyFill="1" applyBorder="1" applyAlignment="1" applyProtection="1">
      <alignment horizontal="right" vertical="center"/>
      <protection hidden="1"/>
    </xf>
    <xf numFmtId="165" fontId="3" fillId="4" borderId="7" xfId="0" applyNumberFormat="1" applyFont="1" applyFill="1" applyBorder="1" applyAlignment="1" applyProtection="1">
      <alignment horizontal="right" vertical="center"/>
      <protection hidden="1"/>
    </xf>
    <xf numFmtId="0" fontId="18" fillId="13" borderId="5" xfId="0" applyFont="1" applyFill="1" applyBorder="1" applyAlignment="1" applyProtection="1">
      <alignment horizontal="center" vertical="center"/>
      <protection hidden="1"/>
    </xf>
    <xf numFmtId="10" fontId="11" fillId="9" borderId="8" xfId="0" applyNumberFormat="1" applyFont="1" applyFill="1" applyBorder="1" applyAlignment="1" applyProtection="1">
      <alignment horizontal="center" vertical="center"/>
      <protection hidden="1"/>
    </xf>
    <xf numFmtId="165" fontId="3" fillId="2" borderId="6" xfId="0" applyNumberFormat="1" applyFont="1" applyFill="1" applyBorder="1" applyAlignment="1" applyProtection="1">
      <alignment horizontal="right" vertical="center"/>
      <protection hidden="1"/>
    </xf>
    <xf numFmtId="9" fontId="3" fillId="9" borderId="2" xfId="1" applyFont="1" applyFill="1" applyBorder="1" applyAlignment="1" applyProtection="1">
      <alignment horizontal="left" vertical="center"/>
      <protection hidden="1"/>
    </xf>
    <xf numFmtId="0" fontId="18" fillId="14" borderId="5" xfId="0" applyFon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 applyProtection="1">
      <alignment horizontal="left" vertical="center"/>
      <protection hidden="1"/>
    </xf>
    <xf numFmtId="0" fontId="18" fillId="15" borderId="5" xfId="0" applyFont="1" applyFill="1" applyBorder="1" applyAlignment="1" applyProtection="1">
      <alignment horizontal="center" vertical="center"/>
      <protection hidden="1"/>
    </xf>
    <xf numFmtId="0" fontId="3" fillId="17" borderId="14" xfId="0" applyFont="1" applyFill="1" applyBorder="1" applyAlignment="1" applyProtection="1">
      <alignment horizontal="left" vertical="center"/>
      <protection hidden="1"/>
    </xf>
    <xf numFmtId="10" fontId="3" fillId="9" borderId="13" xfId="1" applyNumberFormat="1" applyFont="1" applyFill="1" applyBorder="1" applyAlignment="1" applyProtection="1">
      <alignment horizontal="left" vertical="center"/>
      <protection hidden="1"/>
    </xf>
    <xf numFmtId="10" fontId="3" fillId="9" borderId="13" xfId="1" applyNumberFormat="1" applyFont="1" applyFill="1" applyBorder="1" applyAlignment="1" applyProtection="1">
      <alignment horizontal="center" vertical="center"/>
      <protection hidden="1"/>
    </xf>
    <xf numFmtId="165" fontId="6" fillId="9" borderId="11" xfId="0" applyNumberFormat="1" applyFont="1" applyFill="1" applyBorder="1" applyAlignment="1" applyProtection="1">
      <alignment horizontal="right" vertical="center"/>
      <protection hidden="1"/>
    </xf>
    <xf numFmtId="165" fontId="3" fillId="9" borderId="12" xfId="0" applyNumberFormat="1" applyFont="1" applyFill="1" applyBorder="1" applyAlignment="1" applyProtection="1">
      <alignment vertical="center"/>
      <protection hidden="1"/>
    </xf>
    <xf numFmtId="165" fontId="6" fillId="2" borderId="11" xfId="0" applyNumberFormat="1" applyFont="1" applyFill="1" applyBorder="1" applyAlignment="1" applyProtection="1">
      <alignment horizontal="right" vertical="center"/>
      <protection hidden="1"/>
    </xf>
    <xf numFmtId="165" fontId="3" fillId="4" borderId="12" xfId="0" applyNumberFormat="1" applyFont="1" applyFill="1" applyBorder="1" applyAlignment="1" applyProtection="1">
      <alignment horizontal="right" vertical="center"/>
      <protection hidden="1"/>
    </xf>
    <xf numFmtId="0" fontId="18" fillId="16" borderId="15" xfId="0" applyFont="1" applyFill="1" applyBorder="1" applyAlignment="1" applyProtection="1">
      <alignment horizontal="center" vertical="center"/>
      <protection hidden="1"/>
    </xf>
    <xf numFmtId="0" fontId="18" fillId="12" borderId="5" xfId="0" applyFont="1" applyFill="1" applyBorder="1" applyAlignment="1" applyProtection="1">
      <alignment horizontal="center" vertical="center"/>
      <protection hidden="1"/>
    </xf>
    <xf numFmtId="0" fontId="9" fillId="11" borderId="4" xfId="0" applyFont="1" applyFill="1" applyBorder="1" applyAlignment="1" applyProtection="1">
      <alignment horizontal="center" vertical="center"/>
      <protection hidden="1"/>
    </xf>
    <xf numFmtId="0" fontId="9" fillId="11" borderId="2" xfId="0" applyFont="1" applyFill="1" applyBorder="1" applyAlignment="1" applyProtection="1">
      <alignment horizontal="center" vertical="center"/>
      <protection hidden="1"/>
    </xf>
    <xf numFmtId="0" fontId="9" fillId="11" borderId="3" xfId="0" applyFont="1" applyFill="1" applyBorder="1" applyAlignment="1" applyProtection="1">
      <alignment horizontal="center" vertical="center"/>
      <protection hidden="1"/>
    </xf>
    <xf numFmtId="0" fontId="1" fillId="7" borderId="4" xfId="0" applyFont="1" applyFill="1" applyBorder="1" applyAlignment="1" applyProtection="1">
      <alignment horizontal="center" vertical="center"/>
      <protection hidden="1"/>
    </xf>
    <xf numFmtId="0" fontId="1" fillId="7" borderId="2" xfId="0" applyFont="1" applyFill="1" applyBorder="1" applyAlignment="1" applyProtection="1">
      <alignment horizontal="center" vertical="center"/>
      <protection hidden="1"/>
    </xf>
    <xf numFmtId="0" fontId="1" fillId="7" borderId="3" xfId="0" applyFont="1" applyFill="1" applyBorder="1" applyAlignment="1" applyProtection="1">
      <alignment horizontal="center" vertical="center"/>
      <protection hidden="1"/>
    </xf>
    <xf numFmtId="165" fontId="14" fillId="5" borderId="4" xfId="0" applyNumberFormat="1" applyFont="1" applyFill="1" applyBorder="1" applyAlignment="1" applyProtection="1">
      <alignment horizontal="center" vertical="center"/>
      <protection hidden="1"/>
    </xf>
    <xf numFmtId="165" fontId="14" fillId="5" borderId="2" xfId="0" applyNumberFormat="1" applyFont="1" applyFill="1" applyBorder="1" applyAlignment="1" applyProtection="1">
      <alignment horizontal="center" vertical="center"/>
      <protection hidden="1"/>
    </xf>
    <xf numFmtId="165" fontId="14" fillId="5" borderId="3" xfId="0" applyNumberFormat="1" applyFont="1" applyFill="1" applyBorder="1" applyAlignment="1" applyProtection="1">
      <alignment horizontal="center" vertical="center"/>
      <protection hidden="1"/>
    </xf>
    <xf numFmtId="0" fontId="1" fillId="8" borderId="4" xfId="0" applyFont="1" applyFill="1" applyBorder="1" applyAlignment="1" applyProtection="1">
      <alignment horizontal="center" vertical="center"/>
      <protection hidden="1"/>
    </xf>
    <xf numFmtId="0" fontId="1" fillId="8" borderId="2" xfId="0" applyFont="1" applyFill="1" applyBorder="1" applyAlignment="1" applyProtection="1">
      <alignment horizontal="center" vertical="center"/>
      <protection hidden="1"/>
    </xf>
    <xf numFmtId="165" fontId="7" fillId="6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0" fontId="13" fillId="11" borderId="4" xfId="0" applyFont="1" applyFill="1" applyBorder="1" applyAlignment="1" applyProtection="1">
      <alignment horizontal="center" vertical="center"/>
      <protection hidden="1"/>
    </xf>
    <xf numFmtId="0" fontId="13" fillId="11" borderId="2" xfId="0" applyFont="1" applyFill="1" applyBorder="1" applyAlignment="1" applyProtection="1">
      <alignment horizontal="center" vertical="center"/>
      <protection hidden="1"/>
    </xf>
    <xf numFmtId="0" fontId="13" fillId="11" borderId="3" xfId="0" applyFont="1" applyFill="1" applyBorder="1" applyAlignment="1" applyProtection="1">
      <alignment horizontal="center" vertical="center"/>
      <protection hidden="1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0" fontId="4" fillId="3" borderId="5" xfId="1" applyNumberFormat="1" applyFont="1" applyFill="1" applyBorder="1" applyAlignment="1" applyProtection="1">
      <alignment horizontal="center" vertical="center"/>
      <protection locked="0"/>
    </xf>
    <xf numFmtId="9" fontId="4" fillId="3" borderId="5" xfId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left" vertical="center"/>
      <protection hidden="1"/>
    </xf>
    <xf numFmtId="165" fontId="10" fillId="0" borderId="0" xfId="0" applyNumberFormat="1" applyFont="1" applyAlignment="1" applyProtection="1">
      <alignment horizontal="left" vertical="center"/>
      <protection hidden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7F7F7"/>
      <color rgb="FF00FF03"/>
      <color rgb="FFC09F27"/>
      <color rgb="FFAABC01"/>
      <color rgb="FFC01D0C"/>
      <color rgb="FF007F00"/>
      <color rgb="FF00BD03"/>
      <color rgb="FFFF270E"/>
      <color rgb="FFFFD132"/>
      <color rgb="FFE8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10943</xdr:colOff>
      <xdr:row>0</xdr:row>
      <xdr:rowOff>28349</xdr:rowOff>
    </xdr:from>
    <xdr:to>
      <xdr:col>11</xdr:col>
      <xdr:colOff>755862</xdr:colOff>
      <xdr:row>1</xdr:row>
      <xdr:rowOff>405087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7F5A05-0065-BCB7-5435-3750DF45D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841" t="18237" b="16205"/>
        <a:stretch>
          <a:fillRect/>
        </a:stretch>
      </xdr:blipFill>
      <xdr:spPr>
        <a:xfrm>
          <a:off x="11944564" y="28349"/>
          <a:ext cx="744919" cy="617600"/>
        </a:xfrm>
        <a:prstGeom prst="rect">
          <a:avLst/>
        </a:prstGeom>
      </xdr:spPr>
    </xdr:pic>
    <xdr:clientData/>
  </xdr:twoCellAnchor>
  <xdr:twoCellAnchor editAs="oneCell">
    <xdr:from>
      <xdr:col>0</xdr:col>
      <xdr:colOff>53865</xdr:colOff>
      <xdr:row>0</xdr:row>
      <xdr:rowOff>141452</xdr:rowOff>
    </xdr:from>
    <xdr:to>
      <xdr:col>2</xdr:col>
      <xdr:colOff>465786</xdr:colOff>
      <xdr:row>1</xdr:row>
      <xdr:rowOff>350345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471815-830F-9844-B07E-3B987A04F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237" r="26235" b="12708"/>
        <a:stretch>
          <a:fillRect/>
        </a:stretch>
      </xdr:blipFill>
      <xdr:spPr>
        <a:xfrm>
          <a:off x="53865" y="141452"/>
          <a:ext cx="2091998" cy="449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42"/>
  <sheetViews>
    <sheetView showGridLines="0" tabSelected="1" zoomScale="112" zoomScaleNormal="241" workbookViewId="0">
      <selection activeCell="B7" sqref="B7"/>
    </sheetView>
  </sheetViews>
  <sheetFormatPr baseColWidth="10" defaultColWidth="28.83203125" defaultRowHeight="15" x14ac:dyDescent="0.2"/>
  <cols>
    <col min="1" max="1" width="16.1640625" style="2" bestFit="1" customWidth="1"/>
    <col min="2" max="2" width="5.83203125" style="2" bestFit="1" customWidth="1"/>
    <col min="3" max="3" width="26.6640625" style="2" bestFit="1" customWidth="1"/>
    <col min="4" max="8" width="15.33203125" style="2" bestFit="1" customWidth="1"/>
    <col min="9" max="9" width="37.33203125" style="2" bestFit="1" customWidth="1"/>
    <col min="10" max="10" width="20.33203125" style="2" bestFit="1" customWidth="1"/>
    <col min="11" max="11" width="19" style="2" bestFit="1" customWidth="1"/>
    <col min="12" max="12" width="10.5" style="2" bestFit="1" customWidth="1"/>
    <col min="13" max="13" width="28.83203125" style="2"/>
    <col min="14" max="14" width="28.83203125" style="3"/>
    <col min="15" max="15" width="5.83203125" style="3" bestFit="1" customWidth="1"/>
    <col min="16" max="16" width="13.5" style="3" bestFit="1" customWidth="1"/>
    <col min="17" max="17" width="2" style="3" customWidth="1"/>
    <col min="18" max="18" width="5.83203125" style="3" bestFit="1" customWidth="1"/>
    <col min="19" max="19" width="16" style="3" bestFit="1" customWidth="1"/>
    <col min="20" max="20" width="2.33203125" style="3" customWidth="1"/>
    <col min="21" max="21" width="5.83203125" style="3" bestFit="1" customWidth="1"/>
    <col min="22" max="22" width="15" style="3" bestFit="1" customWidth="1"/>
    <col min="23" max="23" width="3.33203125" style="3" customWidth="1"/>
    <col min="24" max="24" width="5.83203125" style="3" bestFit="1" customWidth="1"/>
    <col min="25" max="25" width="15" style="3" bestFit="1" customWidth="1"/>
    <col min="26" max="26" width="1.6640625" style="3" customWidth="1"/>
    <col min="27" max="27" width="5.83203125" style="3" bestFit="1" customWidth="1"/>
    <col min="28" max="28" width="15" style="3" bestFit="1" customWidth="1"/>
    <col min="29" max="29" width="3" style="3" customWidth="1"/>
    <col min="30" max="30" width="5.83203125" style="3" bestFit="1" customWidth="1"/>
    <col min="31" max="31" width="13.5" style="3" bestFit="1" customWidth="1"/>
    <col min="32" max="32" width="3.6640625" style="3" customWidth="1"/>
    <col min="33" max="33" width="5.83203125" style="3" bestFit="1" customWidth="1"/>
    <col min="34" max="34" width="15" style="3" bestFit="1" customWidth="1"/>
    <col min="35" max="35" width="3.6640625" style="3" customWidth="1"/>
    <col min="36" max="36" width="5.83203125" style="3" bestFit="1" customWidth="1"/>
    <col min="37" max="37" width="13.5" style="3" bestFit="1" customWidth="1"/>
    <col min="38" max="16384" width="28.83203125" style="3"/>
  </cols>
  <sheetData>
    <row r="1" spans="1:37" ht="19" customHeight="1" x14ac:dyDescent="0.2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O1" s="4"/>
      <c r="P1" s="4"/>
      <c r="Q1" s="5"/>
      <c r="R1" s="70" t="str">
        <f>A10</f>
        <v>📊 CDI</v>
      </c>
      <c r="S1" s="70"/>
      <c r="T1" s="71"/>
      <c r="U1" s="70" t="str">
        <f>A11</f>
        <v>🏡 LCI/LCA</v>
      </c>
      <c r="V1" s="70"/>
      <c r="W1" s="71"/>
      <c r="X1" s="70" t="str">
        <f>A12</f>
        <v>🐂 IBOVESPA</v>
      </c>
      <c r="Y1" s="70"/>
      <c r="Z1" s="71"/>
      <c r="AA1" s="70" t="str">
        <f>A13</f>
        <v>🔥 INFLAÇÃO</v>
      </c>
      <c r="AB1" s="70"/>
      <c r="AC1" s="72"/>
      <c r="AD1" s="70" t="str">
        <f>A14</f>
        <v xml:space="preserve">💵 Dólar </v>
      </c>
      <c r="AE1" s="70"/>
      <c r="AF1" s="71"/>
      <c r="AG1" s="70" t="str">
        <f>A15</f>
        <v>📈 S&amp;P 500</v>
      </c>
      <c r="AH1" s="70"/>
      <c r="AI1" s="72"/>
      <c r="AJ1" s="70" t="s">
        <v>17</v>
      </c>
      <c r="AK1" s="70"/>
    </row>
    <row r="2" spans="1:37" ht="3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O2" s="5"/>
      <c r="P2" s="5"/>
      <c r="Q2" s="5"/>
      <c r="R2" s="71" t="s">
        <v>13</v>
      </c>
      <c r="S2" s="71" t="s">
        <v>14</v>
      </c>
      <c r="T2" s="71"/>
      <c r="U2" s="71" t="s">
        <v>13</v>
      </c>
      <c r="V2" s="71" t="s">
        <v>14</v>
      </c>
      <c r="W2" s="71"/>
      <c r="X2" s="71" t="s">
        <v>13</v>
      </c>
      <c r="Y2" s="71" t="s">
        <v>14</v>
      </c>
      <c r="Z2" s="71"/>
      <c r="AA2" s="71" t="s">
        <v>13</v>
      </c>
      <c r="AB2" s="71" t="s">
        <v>14</v>
      </c>
      <c r="AC2" s="72"/>
      <c r="AD2" s="71" t="s">
        <v>13</v>
      </c>
      <c r="AE2" s="71" t="s">
        <v>14</v>
      </c>
      <c r="AF2" s="71"/>
      <c r="AG2" s="71" t="s">
        <v>13</v>
      </c>
      <c r="AH2" s="71" t="s">
        <v>14</v>
      </c>
      <c r="AI2" s="72"/>
      <c r="AJ2" s="71" t="s">
        <v>13</v>
      </c>
      <c r="AK2" s="71" t="s">
        <v>14</v>
      </c>
    </row>
    <row r="3" spans="1:37" ht="20" customHeight="1" thickBot="1" x14ac:dyDescent="0.25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O3" s="9"/>
      <c r="P3" s="10"/>
      <c r="Q3" s="9"/>
      <c r="R3" s="73">
        <v>1</v>
      </c>
      <c r="S3" s="74">
        <f>(1+($C$10^1/12))*B6</f>
        <v>302919.75</v>
      </c>
      <c r="T3" s="73"/>
      <c r="U3" s="73">
        <v>1</v>
      </c>
      <c r="V3" s="74">
        <f>(1+($C$11^1/12))*B6</f>
        <v>302423.39250000002</v>
      </c>
      <c r="W3" s="73"/>
      <c r="X3" s="73">
        <v>1</v>
      </c>
      <c r="Y3" s="74">
        <f>(1+(C12^1/12))*B6</f>
        <v>302575</v>
      </c>
      <c r="Z3" s="73"/>
      <c r="AA3" s="73">
        <v>1</v>
      </c>
      <c r="AB3" s="74">
        <f>(1+($C$13^1/12))*B6</f>
        <v>301932.24999999994</v>
      </c>
      <c r="AC3" s="72"/>
      <c r="AD3" s="73">
        <v>1</v>
      </c>
      <c r="AE3" s="74">
        <f>(1+($C$14^1/12))*B6</f>
        <v>299505</v>
      </c>
      <c r="AF3" s="73"/>
      <c r="AG3" s="73">
        <v>1</v>
      </c>
      <c r="AH3" s="74">
        <f>(1+($C$15^1/12))*B6</f>
        <v>302173.25</v>
      </c>
      <c r="AI3" s="72"/>
      <c r="AJ3" s="73">
        <v>1</v>
      </c>
      <c r="AK3" s="74">
        <f>(1+($C$16^1/12))*B6</f>
        <v>301844.75</v>
      </c>
    </row>
    <row r="4" spans="1:37" ht="16" thickBot="1" x14ac:dyDescent="0.25">
      <c r="O4" s="9"/>
      <c r="P4" s="10"/>
      <c r="Q4" s="9"/>
      <c r="R4" s="73">
        <v>2</v>
      </c>
      <c r="S4" s="74">
        <f>(1+($C$10^1/12))*S3</f>
        <v>305867.916466875</v>
      </c>
      <c r="T4" s="73"/>
      <c r="U4" s="73">
        <v>2</v>
      </c>
      <c r="V4" s="74">
        <f>(1+($C$11^1/12))*V3</f>
        <v>304866.36110403022</v>
      </c>
      <c r="W4" s="73"/>
      <c r="X4" s="73">
        <v>2</v>
      </c>
      <c r="Y4" s="74">
        <f>(1+($C$12^1/12))*Y3</f>
        <v>305172.10208333336</v>
      </c>
      <c r="Z4" s="73"/>
      <c r="AA4" s="73">
        <v>2</v>
      </c>
      <c r="AB4" s="74">
        <f>(1+($C$13^1/12))*AB3</f>
        <v>303876.94530020823</v>
      </c>
      <c r="AC4" s="72"/>
      <c r="AD4" s="73">
        <v>2</v>
      </c>
      <c r="AE4" s="74">
        <f>(1+($C$14^1/12))*AE3</f>
        <v>299010.81675</v>
      </c>
      <c r="AF4" s="73"/>
      <c r="AG4" s="73">
        <v>2</v>
      </c>
      <c r="AH4" s="74">
        <f>(1+($C$15^1/12))*AH3</f>
        <v>304362.24338520836</v>
      </c>
      <c r="AI4" s="72"/>
      <c r="AJ4" s="73">
        <v>2</v>
      </c>
      <c r="AK4" s="74">
        <f>(1+($C$16^1/12))*AK3</f>
        <v>303700.84367520834</v>
      </c>
    </row>
    <row r="5" spans="1:37" ht="22" customHeight="1" thickBot="1" x14ac:dyDescent="0.25">
      <c r="A5" s="11" t="s">
        <v>34</v>
      </c>
      <c r="B5" s="12"/>
      <c r="C5" s="12"/>
      <c r="D5" s="12"/>
      <c r="E5" s="12"/>
      <c r="F5" s="12"/>
      <c r="G5" s="12"/>
      <c r="H5" s="13"/>
      <c r="I5" s="3"/>
      <c r="J5" s="3"/>
      <c r="K5" s="3"/>
      <c r="L5" s="3"/>
      <c r="O5" s="9"/>
      <c r="P5" s="10"/>
      <c r="Q5" s="9"/>
      <c r="R5" s="73">
        <v>3</v>
      </c>
      <c r="S5" s="74">
        <f>(1+($C$10^1/12))*S4</f>
        <v>308844.77596388885</v>
      </c>
      <c r="T5" s="73"/>
      <c r="U5" s="73">
        <v>3</v>
      </c>
      <c r="V5" s="74">
        <f t="shared" ref="V5:V68" si="0">(1+($C$11^1/12))*V4</f>
        <v>307329.06394736952</v>
      </c>
      <c r="W5" s="73"/>
      <c r="X5" s="73">
        <v>3</v>
      </c>
      <c r="Y5" s="74">
        <f t="shared" ref="Y5:Y68" si="1">(1+($C$12^1/12))*Y4</f>
        <v>307791.49595954863</v>
      </c>
      <c r="Z5" s="73"/>
      <c r="AA5" s="73">
        <v>3</v>
      </c>
      <c r="AB5" s="74">
        <f t="shared" ref="AB5:AB68" si="2">(1+($C$13^1/12))*AB4</f>
        <v>305834.16605872929</v>
      </c>
      <c r="AC5" s="72"/>
      <c r="AD5" s="73">
        <v>3</v>
      </c>
      <c r="AE5" s="74">
        <f t="shared" ref="AE5:AE68" si="3">(1+($C$14^1/12))*AE4</f>
        <v>298517.44890236249</v>
      </c>
      <c r="AF5" s="73"/>
      <c r="AG5" s="73">
        <v>3</v>
      </c>
      <c r="AH5" s="74">
        <f t="shared" ref="AH5:AH68" si="4">(1+($C$15^1/12))*AH4</f>
        <v>306567.09420333139</v>
      </c>
      <c r="AI5" s="72"/>
      <c r="AJ5" s="73">
        <v>3</v>
      </c>
      <c r="AK5" s="74">
        <f t="shared" ref="AK5:AK68" si="5">(1+($C$16^1/12))*AK4</f>
        <v>305568.35077977448</v>
      </c>
    </row>
    <row r="6" spans="1:37" ht="22" customHeight="1" thickBot="1" x14ac:dyDescent="0.25">
      <c r="A6" s="14" t="s">
        <v>1</v>
      </c>
      <c r="B6" s="66">
        <v>300000</v>
      </c>
      <c r="C6" s="67"/>
      <c r="D6" s="14" t="s">
        <v>20</v>
      </c>
      <c r="E6" s="68">
        <v>0.14749999999999999</v>
      </c>
      <c r="F6" s="15" t="s">
        <v>18</v>
      </c>
      <c r="G6" s="16"/>
      <c r="H6" s="17" t="s">
        <v>12</v>
      </c>
      <c r="I6" s="3"/>
      <c r="J6" s="3"/>
      <c r="K6" s="3"/>
      <c r="L6" s="3"/>
      <c r="O6" s="9"/>
      <c r="P6" s="10"/>
      <c r="Q6" s="9"/>
      <c r="R6" s="73">
        <v>4</v>
      </c>
      <c r="S6" s="74">
        <f>(1+($C$10^1/12))*S5</f>
        <v>311850.60774595739</v>
      </c>
      <c r="T6" s="73"/>
      <c r="U6" s="73">
        <v>4</v>
      </c>
      <c r="V6" s="74">
        <f t="shared" si="0"/>
        <v>309811.66044270975</v>
      </c>
      <c r="W6" s="73"/>
      <c r="X6" s="73">
        <v>4</v>
      </c>
      <c r="Y6" s="74">
        <f t="shared" si="1"/>
        <v>310433.37296653475</v>
      </c>
      <c r="Z6" s="73"/>
      <c r="AA6" s="73">
        <v>4</v>
      </c>
      <c r="AB6" s="74">
        <f t="shared" si="2"/>
        <v>307803.99294995255</v>
      </c>
      <c r="AC6" s="72"/>
      <c r="AD6" s="73">
        <v>4</v>
      </c>
      <c r="AE6" s="74">
        <f t="shared" si="3"/>
        <v>298024.89511167357</v>
      </c>
      <c r="AF6" s="73"/>
      <c r="AG6" s="73">
        <v>4</v>
      </c>
      <c r="AH6" s="74">
        <f t="shared" si="4"/>
        <v>308787.91732825607</v>
      </c>
      <c r="AI6" s="72"/>
      <c r="AJ6" s="73">
        <v>4</v>
      </c>
      <c r="AK6" s="74">
        <f t="shared" si="5"/>
        <v>307447.34149677778</v>
      </c>
    </row>
    <row r="7" spans="1:37" ht="16" thickBot="1" x14ac:dyDescent="0.25">
      <c r="I7" s="18"/>
      <c r="O7" s="9"/>
      <c r="P7" s="10"/>
      <c r="Q7" s="9"/>
      <c r="R7" s="73">
        <v>5</v>
      </c>
      <c r="S7" s="74">
        <f>(1+($C$10^1/12))*S6</f>
        <v>314885.69378584489</v>
      </c>
      <c r="T7" s="73"/>
      <c r="U7" s="73">
        <v>5</v>
      </c>
      <c r="V7" s="74">
        <f t="shared" si="0"/>
        <v>312314.31129047443</v>
      </c>
      <c r="W7" s="73"/>
      <c r="X7" s="73">
        <v>5</v>
      </c>
      <c r="Y7" s="74">
        <f t="shared" si="1"/>
        <v>313097.92608449754</v>
      </c>
      <c r="Z7" s="73"/>
      <c r="AA7" s="73">
        <v>5</v>
      </c>
      <c r="AB7" s="74">
        <f t="shared" si="2"/>
        <v>309786.50716787769</v>
      </c>
      <c r="AC7" s="72"/>
      <c r="AD7" s="73">
        <v>5</v>
      </c>
      <c r="AE7" s="74">
        <f t="shared" si="3"/>
        <v>297533.1540347393</v>
      </c>
      <c r="AF7" s="73"/>
      <c r="AG7" s="73">
        <v>5</v>
      </c>
      <c r="AH7" s="74">
        <f t="shared" si="4"/>
        <v>311024.82846603484</v>
      </c>
      <c r="AI7" s="72"/>
      <c r="AJ7" s="73">
        <v>5</v>
      </c>
      <c r="AK7" s="74">
        <f t="shared" si="5"/>
        <v>309337.88644086506</v>
      </c>
    </row>
    <row r="8" spans="1:37" ht="22" customHeight="1" thickBot="1" x14ac:dyDescent="0.25">
      <c r="A8" s="19" t="s">
        <v>2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  <c r="O8" s="9"/>
      <c r="P8" s="10"/>
      <c r="Q8" s="9"/>
      <c r="R8" s="73">
        <v>6</v>
      </c>
      <c r="S8" s="74">
        <f>(1+($C$10^1/12))*S7</f>
        <v>317950.31880061561</v>
      </c>
      <c r="T8" s="73"/>
      <c r="U8" s="73">
        <v>6</v>
      </c>
      <c r="V8" s="74">
        <f t="shared" si="0"/>
        <v>314837.17848922109</v>
      </c>
      <c r="W8" s="73"/>
      <c r="X8" s="73">
        <v>6</v>
      </c>
      <c r="Y8" s="74">
        <f t="shared" si="1"/>
        <v>315785.34995005617</v>
      </c>
      <c r="Z8" s="73"/>
      <c r="AA8" s="73">
        <v>6</v>
      </c>
      <c r="AB8" s="74">
        <f t="shared" si="2"/>
        <v>311781.79042946146</v>
      </c>
      <c r="AC8" s="72"/>
      <c r="AD8" s="73">
        <v>6</v>
      </c>
      <c r="AE8" s="74">
        <f t="shared" si="3"/>
        <v>297042.22433058196</v>
      </c>
      <c r="AF8" s="73"/>
      <c r="AG8" s="73">
        <v>6</v>
      </c>
      <c r="AH8" s="74">
        <f t="shared" si="4"/>
        <v>313277.94416091422</v>
      </c>
      <c r="AI8" s="72"/>
      <c r="AJ8" s="73">
        <v>6</v>
      </c>
      <c r="AK8" s="74">
        <f t="shared" si="5"/>
        <v>311240.05666090432</v>
      </c>
    </row>
    <row r="9" spans="1:37" ht="22" customHeight="1" thickBot="1" x14ac:dyDescent="0.25">
      <c r="A9" s="23" t="s">
        <v>3</v>
      </c>
      <c r="B9" s="23" t="s">
        <v>19</v>
      </c>
      <c r="C9" s="24" t="s">
        <v>38</v>
      </c>
      <c r="D9" s="24" t="s">
        <v>15</v>
      </c>
      <c r="E9" s="24" t="s">
        <v>24</v>
      </c>
      <c r="F9" s="24" t="s">
        <v>25</v>
      </c>
      <c r="G9" s="24" t="s">
        <v>4</v>
      </c>
      <c r="H9" s="24" t="s">
        <v>26</v>
      </c>
      <c r="I9" s="25" t="s">
        <v>27</v>
      </c>
      <c r="J9" s="24" t="s">
        <v>28</v>
      </c>
      <c r="K9" s="24" t="s">
        <v>29</v>
      </c>
      <c r="L9" s="24" t="s">
        <v>5</v>
      </c>
      <c r="O9" s="9"/>
      <c r="P9" s="10"/>
      <c r="Q9" s="9"/>
      <c r="R9" s="73">
        <v>7</v>
      </c>
      <c r="S9" s="74">
        <f>(1+($C$10^1/12))*S8</f>
        <v>321044.77027834259</v>
      </c>
      <c r="T9" s="73"/>
      <c r="U9" s="73">
        <v>7</v>
      </c>
      <c r="V9" s="74">
        <f t="shared" si="0"/>
        <v>317380.42534612754</v>
      </c>
      <c r="W9" s="73"/>
      <c r="X9" s="73">
        <v>7</v>
      </c>
      <c r="Y9" s="74">
        <f t="shared" si="1"/>
        <v>318495.84087046084</v>
      </c>
      <c r="Z9" s="73"/>
      <c r="AA9" s="73">
        <v>7</v>
      </c>
      <c r="AB9" s="74">
        <f t="shared" si="2"/>
        <v>313789.92497798585</v>
      </c>
      <c r="AC9" s="72"/>
      <c r="AD9" s="73">
        <v>7</v>
      </c>
      <c r="AE9" s="74">
        <f t="shared" si="3"/>
        <v>296552.10466043651</v>
      </c>
      <c r="AF9" s="73"/>
      <c r="AG9" s="73">
        <v>7</v>
      </c>
      <c r="AH9" s="74">
        <f t="shared" si="4"/>
        <v>315547.38180140662</v>
      </c>
      <c r="AI9" s="72"/>
      <c r="AJ9" s="73">
        <v>7</v>
      </c>
      <c r="AK9" s="74">
        <f t="shared" si="5"/>
        <v>313153.92364265496</v>
      </c>
    </row>
    <row r="10" spans="1:37" ht="20" customHeight="1" thickBot="1" x14ac:dyDescent="0.25">
      <c r="A10" s="26" t="s">
        <v>30</v>
      </c>
      <c r="B10" s="69">
        <v>1</v>
      </c>
      <c r="C10" s="27">
        <f>11.679%*B10</f>
        <v>0.11679</v>
      </c>
      <c r="D10" s="28">
        <f>S14</f>
        <v>336974.68408471026</v>
      </c>
      <c r="E10" s="28">
        <f>S26</f>
        <v>378506.45904663426</v>
      </c>
      <c r="F10" s="28">
        <f>S38</f>
        <v>425156.98153753957</v>
      </c>
      <c r="G10" s="29">
        <f>S62</f>
        <v>536415.54540243081</v>
      </c>
      <c r="H10" s="29">
        <f>S122</f>
        <v>959138.79116462404</v>
      </c>
      <c r="I10" s="30">
        <f>(H10*(1+C10)-H10)/12</f>
        <v>9334.8182850097073</v>
      </c>
      <c r="J10" s="31">
        <f>((H10*0.85)-H10)*-1</f>
        <v>143870.81867469358</v>
      </c>
      <c r="K10" s="32">
        <f>H10-J10</f>
        <v>815267.97248993046</v>
      </c>
      <c r="L10" s="33" t="s">
        <v>8</v>
      </c>
      <c r="O10" s="9"/>
      <c r="P10" s="10"/>
      <c r="Q10" s="9"/>
      <c r="R10" s="73">
        <v>8</v>
      </c>
      <c r="S10" s="74">
        <f>(1+($C$10^1/12))*S9</f>
        <v>324169.33850507654</v>
      </c>
      <c r="T10" s="73"/>
      <c r="U10" s="73">
        <v>8</v>
      </c>
      <c r="V10" s="74">
        <f t="shared" si="0"/>
        <v>319944.21648756292</v>
      </c>
      <c r="W10" s="73"/>
      <c r="X10" s="73">
        <v>8</v>
      </c>
      <c r="Y10" s="74">
        <f t="shared" si="1"/>
        <v>321229.5968379323</v>
      </c>
      <c r="Z10" s="73"/>
      <c r="AA10" s="73">
        <v>8</v>
      </c>
      <c r="AB10" s="74">
        <f t="shared" si="2"/>
        <v>315810.9935864482</v>
      </c>
      <c r="AC10" s="72"/>
      <c r="AD10" s="73">
        <v>8</v>
      </c>
      <c r="AE10" s="74">
        <f t="shared" si="3"/>
        <v>296062.7936877468</v>
      </c>
      <c r="AF10" s="73"/>
      <c r="AG10" s="73">
        <v>8</v>
      </c>
      <c r="AH10" s="74">
        <f t="shared" si="4"/>
        <v>317833.2596264063</v>
      </c>
      <c r="AI10" s="72"/>
      <c r="AJ10" s="73">
        <v>8</v>
      </c>
      <c r="AK10" s="74">
        <f t="shared" si="5"/>
        <v>315079.55931145424</v>
      </c>
    </row>
    <row r="11" spans="1:37" ht="20" customHeight="1" thickBot="1" x14ac:dyDescent="0.25">
      <c r="A11" s="26" t="s">
        <v>31</v>
      </c>
      <c r="B11" s="69">
        <v>0.83</v>
      </c>
      <c r="C11" s="34">
        <f>B11*C10</f>
        <v>9.69357E-2</v>
      </c>
      <c r="D11" s="28">
        <f>V14</f>
        <v>330408.1631968455</v>
      </c>
      <c r="E11" s="28">
        <f>V26</f>
        <v>363898.51435704436</v>
      </c>
      <c r="F11" s="28">
        <f>V38</f>
        <v>400783.4657292398</v>
      </c>
      <c r="G11" s="29">
        <f>V62</f>
        <v>486148.35919245897</v>
      </c>
      <c r="H11" s="29">
        <f>V122</f>
        <v>787800.75715173315</v>
      </c>
      <c r="I11" s="30">
        <f>(H11*(1+C11)-H11)/12</f>
        <v>6363.8348212527735</v>
      </c>
      <c r="J11" s="35" t="s">
        <v>16</v>
      </c>
      <c r="K11" s="32">
        <f>H11-0</f>
        <v>787800.75715173315</v>
      </c>
      <c r="L11" s="33" t="s">
        <v>8</v>
      </c>
      <c r="O11" s="9"/>
      <c r="P11" s="10"/>
      <c r="Q11" s="9"/>
      <c r="R11" s="73">
        <v>9</v>
      </c>
      <c r="S11" s="74">
        <f>(1+($C$10^1/12))*S10</f>
        <v>327324.31659207714</v>
      </c>
      <c r="T11" s="73"/>
      <c r="U11" s="73">
        <v>9</v>
      </c>
      <c r="V11" s="74">
        <f t="shared" si="0"/>
        <v>322528.71786974405</v>
      </c>
      <c r="W11" s="73"/>
      <c r="X11" s="73">
        <v>9</v>
      </c>
      <c r="Y11" s="74">
        <f t="shared" si="1"/>
        <v>323986.81754412455</v>
      </c>
      <c r="Z11" s="73"/>
      <c r="AA11" s="73">
        <v>9</v>
      </c>
      <c r="AB11" s="74">
        <f t="shared" si="2"/>
        <v>317845.07956097287</v>
      </c>
      <c r="AC11" s="72"/>
      <c r="AD11" s="73">
        <v>9</v>
      </c>
      <c r="AE11" s="74">
        <f t="shared" si="3"/>
        <v>295574.29007816198</v>
      </c>
      <c r="AF11" s="73"/>
      <c r="AG11" s="73">
        <v>9</v>
      </c>
      <c r="AH11" s="74">
        <f t="shared" si="4"/>
        <v>320135.69673134992</v>
      </c>
      <c r="AI11" s="72"/>
      <c r="AJ11" s="73">
        <v>9</v>
      </c>
      <c r="AK11" s="74">
        <f t="shared" si="5"/>
        <v>317017.03603492025</v>
      </c>
    </row>
    <row r="12" spans="1:37" ht="20" customHeight="1" thickBot="1" x14ac:dyDescent="0.25">
      <c r="A12" s="26" t="s">
        <v>32</v>
      </c>
      <c r="B12" s="36"/>
      <c r="C12" s="34">
        <v>0.10299999999999999</v>
      </c>
      <c r="D12" s="28">
        <f>Y14</f>
        <v>332401.29081026482</v>
      </c>
      <c r="E12" s="28">
        <f>Y26</f>
        <v>368302.06044110074</v>
      </c>
      <c r="F12" s="28">
        <f>Y38</f>
        <v>408080.26766234031</v>
      </c>
      <c r="G12" s="29">
        <f>Y62</f>
        <v>500989.34468465287</v>
      </c>
      <c r="H12" s="29">
        <f>Y122</f>
        <v>836634.41162519332</v>
      </c>
      <c r="I12" s="30">
        <f>(H12*(1+C12)-H12)/12</f>
        <v>7181.1120331162429</v>
      </c>
      <c r="J12" s="31">
        <f>((H12*0.85)-H12)*-1</f>
        <v>125495.16174377897</v>
      </c>
      <c r="K12" s="32">
        <f>H12-J12</f>
        <v>711139.24988141435</v>
      </c>
      <c r="L12" s="37" t="s">
        <v>10</v>
      </c>
      <c r="O12" s="9"/>
      <c r="P12" s="10"/>
      <c r="Q12" s="9"/>
      <c r="R12" s="73">
        <v>10</v>
      </c>
      <c r="S12" s="74">
        <f>(1+($C$10^1/12))*S11</f>
        <v>330510.00050330954</v>
      </c>
      <c r="T12" s="73"/>
      <c r="U12" s="73">
        <v>10</v>
      </c>
      <c r="V12" s="74">
        <f t="shared" si="0"/>
        <v>325134.09678947786</v>
      </c>
      <c r="W12" s="73"/>
      <c r="X12" s="73">
        <v>10</v>
      </c>
      <c r="Y12" s="74">
        <f t="shared" si="1"/>
        <v>326767.70439471165</v>
      </c>
      <c r="Z12" s="73"/>
      <c r="AA12" s="73">
        <v>10</v>
      </c>
      <c r="AB12" s="74">
        <f t="shared" si="2"/>
        <v>319892.26674424513</v>
      </c>
      <c r="AC12" s="72"/>
      <c r="AD12" s="73">
        <v>10</v>
      </c>
      <c r="AE12" s="74">
        <f t="shared" si="3"/>
        <v>295086.59249953303</v>
      </c>
      <c r="AF12" s="73"/>
      <c r="AG12" s="73">
        <v>10</v>
      </c>
      <c r="AH12" s="74">
        <f t="shared" si="4"/>
        <v>322454.81307442131</v>
      </c>
      <c r="AI12" s="72"/>
      <c r="AJ12" s="73">
        <v>10</v>
      </c>
      <c r="AK12" s="74">
        <f t="shared" si="5"/>
        <v>318966.42662567162</v>
      </c>
    </row>
    <row r="13" spans="1:37" ht="20" customHeight="1" thickBot="1" x14ac:dyDescent="0.25">
      <c r="A13" s="26" t="s">
        <v>35</v>
      </c>
      <c r="B13" s="38"/>
      <c r="C13" s="34">
        <v>7.7289999999999998E-2</v>
      </c>
      <c r="D13" s="28">
        <f>AB14</f>
        <v>324026.2828113354</v>
      </c>
      <c r="E13" s="28">
        <f>AB26</f>
        <v>349976.77317510493</v>
      </c>
      <c r="F13" s="28">
        <f>AB38</f>
        <v>378005.57627411699</v>
      </c>
      <c r="G13" s="29">
        <f>AB62</f>
        <v>440977.23942203831</v>
      </c>
      <c r="H13" s="29">
        <f>AB122</f>
        <v>648203.08562760497</v>
      </c>
      <c r="I13" s="30">
        <f>(H13*(1+C13)-H13)/12</f>
        <v>4174.9680406798043</v>
      </c>
      <c r="J13" s="31">
        <f>((H13*0.85)-H13)*-1</f>
        <v>97230.462844140711</v>
      </c>
      <c r="K13" s="32">
        <f>H13-J13</f>
        <v>550972.62278346426</v>
      </c>
      <c r="L13" s="39" t="s">
        <v>9</v>
      </c>
      <c r="O13" s="9"/>
      <c r="P13" s="10"/>
      <c r="Q13" s="9"/>
      <c r="R13" s="73">
        <v>11</v>
      </c>
      <c r="S13" s="74">
        <f>(1+($C$10^1/12))*S12</f>
        <v>333726.68908320798</v>
      </c>
      <c r="T13" s="73"/>
      <c r="U13" s="73">
        <v>11</v>
      </c>
      <c r="V13" s="74">
        <f t="shared" si="0"/>
        <v>327760.52189499082</v>
      </c>
      <c r="W13" s="73"/>
      <c r="X13" s="73">
        <v>11</v>
      </c>
      <c r="Y13" s="74">
        <f t="shared" si="1"/>
        <v>329572.46052409959</v>
      </c>
      <c r="Z13" s="73"/>
      <c r="AA13" s="73">
        <v>11</v>
      </c>
      <c r="AB13" s="74">
        <f t="shared" si="2"/>
        <v>321952.63951896701</v>
      </c>
      <c r="AC13" s="72"/>
      <c r="AD13" s="73">
        <v>11</v>
      </c>
      <c r="AE13" s="74">
        <f t="shared" si="3"/>
        <v>294599.69962190877</v>
      </c>
      <c r="AF13" s="73"/>
      <c r="AG13" s="73">
        <v>11</v>
      </c>
      <c r="AH13" s="74">
        <f t="shared" si="4"/>
        <v>324790.72948280128</v>
      </c>
      <c r="AI13" s="72"/>
      <c r="AJ13" s="73">
        <v>11</v>
      </c>
      <c r="AK13" s="74">
        <f t="shared" si="5"/>
        <v>320927.80434406397</v>
      </c>
    </row>
    <row r="14" spans="1:37" ht="20" customHeight="1" thickBot="1" x14ac:dyDescent="0.25">
      <c r="A14" s="40" t="s">
        <v>36</v>
      </c>
      <c r="B14" s="41"/>
      <c r="C14" s="42">
        <v>-1.9800000000000002E-2</v>
      </c>
      <c r="D14" s="43">
        <f>AE14</f>
        <v>294113.6101175326</v>
      </c>
      <c r="E14" s="43">
        <f>AE26</f>
        <v>288342.71885455982</v>
      </c>
      <c r="F14" s="43">
        <f>AE38</f>
        <v>282685.05997806444</v>
      </c>
      <c r="G14" s="43">
        <f>AE62</f>
        <v>271700.59591213136</v>
      </c>
      <c r="H14" s="43">
        <f>AE122</f>
        <v>246070.71273002427</v>
      </c>
      <c r="I14" s="44">
        <f>(H14*(1+C14)-H14)/12</f>
        <v>-406.01667600454192</v>
      </c>
      <c r="J14" s="45" t="s">
        <v>16</v>
      </c>
      <c r="K14" s="46">
        <f>H14</f>
        <v>246070.71273002427</v>
      </c>
      <c r="L14" s="47" t="s">
        <v>11</v>
      </c>
      <c r="O14" s="9"/>
      <c r="P14" s="10"/>
      <c r="Q14" s="9"/>
      <c r="R14" s="73">
        <v>12</v>
      </c>
      <c r="S14" s="74">
        <f>(1+($C$10^1/12))*S13</f>
        <v>336974.68408471026</v>
      </c>
      <c r="T14" s="73"/>
      <c r="U14" s="73">
        <v>12</v>
      </c>
      <c r="V14" s="74">
        <f t="shared" si="0"/>
        <v>330408.1631968455</v>
      </c>
      <c r="W14" s="73"/>
      <c r="X14" s="73">
        <v>12</v>
      </c>
      <c r="Y14" s="74">
        <f t="shared" si="1"/>
        <v>332401.29081026482</v>
      </c>
      <c r="Z14" s="73"/>
      <c r="AA14" s="73">
        <v>12</v>
      </c>
      <c r="AB14" s="74">
        <f t="shared" si="2"/>
        <v>324026.2828113354</v>
      </c>
      <c r="AC14" s="72"/>
      <c r="AD14" s="73">
        <v>12</v>
      </c>
      <c r="AE14" s="74">
        <f t="shared" si="3"/>
        <v>294113.6101175326</v>
      </c>
      <c r="AF14" s="73"/>
      <c r="AG14" s="73">
        <v>12</v>
      </c>
      <c r="AH14" s="74">
        <f t="shared" si="4"/>
        <v>327143.56765896297</v>
      </c>
      <c r="AI14" s="72"/>
      <c r="AJ14" s="73">
        <v>12</v>
      </c>
      <c r="AK14" s="74">
        <f t="shared" si="5"/>
        <v>322901.24290094303</v>
      </c>
    </row>
    <row r="15" spans="1:37" ht="20" customHeight="1" thickBot="1" x14ac:dyDescent="0.25">
      <c r="A15" s="40" t="s">
        <v>37</v>
      </c>
      <c r="B15" s="41"/>
      <c r="C15" s="42">
        <v>8.6929999999999993E-2</v>
      </c>
      <c r="D15" s="43">
        <f>AH14</f>
        <v>327143.56765896297</v>
      </c>
      <c r="E15" s="43">
        <f>AH26</f>
        <v>356743.0462021149</v>
      </c>
      <c r="F15" s="43">
        <f>AH38</f>
        <v>389020.6429069537</v>
      </c>
      <c r="G15" s="43">
        <f>AH62</f>
        <v>462601.3639537727</v>
      </c>
      <c r="H15" s="43">
        <f>AH122</f>
        <v>713333.40643963625</v>
      </c>
      <c r="I15" s="44">
        <f>(H15*(1+C15)-H15)/12</f>
        <v>5167.5060851497983</v>
      </c>
      <c r="J15" s="45">
        <f>((H15*0.85)-H15)*-1</f>
        <v>107000.01096594543</v>
      </c>
      <c r="K15" s="46">
        <f>H15-J15</f>
        <v>606333.39547369082</v>
      </c>
      <c r="L15" s="47" t="s">
        <v>11</v>
      </c>
      <c r="O15" s="9"/>
      <c r="P15" s="10"/>
      <c r="Q15" s="9"/>
      <c r="R15" s="73">
        <v>13</v>
      </c>
      <c r="S15" s="74">
        <f>(1+($C$10^1/12))*S14</f>
        <v>340254.2901975647</v>
      </c>
      <c r="T15" s="73"/>
      <c r="U15" s="73">
        <v>13</v>
      </c>
      <c r="V15" s="74">
        <f t="shared" si="0"/>
        <v>333077.19207894552</v>
      </c>
      <c r="W15" s="73"/>
      <c r="X15" s="73">
        <v>13</v>
      </c>
      <c r="Y15" s="74">
        <f t="shared" si="1"/>
        <v>335254.40188971959</v>
      </c>
      <c r="Z15" s="73"/>
      <c r="AA15" s="73">
        <v>13</v>
      </c>
      <c r="AB15" s="74">
        <f t="shared" si="2"/>
        <v>326113.28209454269</v>
      </c>
      <c r="AC15" s="72"/>
      <c r="AD15" s="73">
        <v>13</v>
      </c>
      <c r="AE15" s="74">
        <f t="shared" si="3"/>
        <v>293628.32266083866</v>
      </c>
      <c r="AF15" s="73"/>
      <c r="AG15" s="73">
        <v>13</v>
      </c>
      <c r="AH15" s="74">
        <f t="shared" si="4"/>
        <v>329513.45018701244</v>
      </c>
      <c r="AI15" s="72"/>
      <c r="AJ15" s="73">
        <v>13</v>
      </c>
      <c r="AK15" s="74">
        <f t="shared" si="5"/>
        <v>324886.81646041473</v>
      </c>
    </row>
    <row r="16" spans="1:37" ht="20" customHeight="1" thickBot="1" x14ac:dyDescent="0.25">
      <c r="A16" s="26" t="s">
        <v>33</v>
      </c>
      <c r="B16" s="36"/>
      <c r="C16" s="34">
        <v>7.3789999999999994E-2</v>
      </c>
      <c r="D16" s="28">
        <f>AK14</f>
        <v>322901.24290094303</v>
      </c>
      <c r="E16" s="28">
        <f>AK26</f>
        <v>347550.70888991281</v>
      </c>
      <c r="F16" s="28">
        <f>AK38</f>
        <v>374081.85290552216</v>
      </c>
      <c r="G16" s="29">
        <f>AK62</f>
        <v>433374.71053388785</v>
      </c>
      <c r="H16" s="29">
        <f>AK122</f>
        <v>626045.46576777007</v>
      </c>
      <c r="I16" s="30">
        <f>(H16*(1+C16)-H16)/12</f>
        <v>3849.6579099169853</v>
      </c>
      <c r="J16" s="35" t="s">
        <v>16</v>
      </c>
      <c r="K16" s="32">
        <f>H16-0</f>
        <v>626045.46576777007</v>
      </c>
      <c r="L16" s="48" t="s">
        <v>7</v>
      </c>
      <c r="O16" s="9"/>
      <c r="P16" s="10"/>
      <c r="Q16" s="9"/>
      <c r="R16" s="73">
        <v>14</v>
      </c>
      <c r="S16" s="74">
        <f>(1+($C$10^1/12))*S15</f>
        <v>343565.81507691246</v>
      </c>
      <c r="T16" s="73"/>
      <c r="U16" s="73">
        <v>14</v>
      </c>
      <c r="V16" s="74">
        <f t="shared" si="0"/>
        <v>335767.78130962944</v>
      </c>
      <c r="W16" s="73"/>
      <c r="X16" s="73">
        <v>14</v>
      </c>
      <c r="Y16" s="74">
        <f t="shared" si="1"/>
        <v>338132.00217260636</v>
      </c>
      <c r="Z16" s="73"/>
      <c r="AA16" s="73">
        <v>14</v>
      </c>
      <c r="AB16" s="74">
        <f t="shared" si="2"/>
        <v>328213.7233922999</v>
      </c>
      <c r="AC16" s="72"/>
      <c r="AD16" s="73">
        <v>14</v>
      </c>
      <c r="AE16" s="74">
        <f t="shared" si="3"/>
        <v>293143.83592844824</v>
      </c>
      <c r="AF16" s="73"/>
      <c r="AG16" s="73">
        <v>14</v>
      </c>
      <c r="AH16" s="74">
        <f t="shared" si="4"/>
        <v>331900.50053907553</v>
      </c>
      <c r="AI16" s="72"/>
      <c r="AJ16" s="73">
        <v>14</v>
      </c>
      <c r="AK16" s="74">
        <f t="shared" si="5"/>
        <v>326884.59964263259</v>
      </c>
    </row>
    <row r="17" spans="1:37" x14ac:dyDescent="0.2">
      <c r="O17" s="9"/>
      <c r="P17" s="10"/>
      <c r="Q17" s="9"/>
      <c r="R17" s="73">
        <v>15</v>
      </c>
      <c r="S17" s="74">
        <f>(1+($C$10^1/12))*S16</f>
        <v>346909.56937214849</v>
      </c>
      <c r="T17" s="73"/>
      <c r="U17" s="73">
        <v>15</v>
      </c>
      <c r="V17" s="74">
        <f t="shared" si="0"/>
        <v>338480.10505285411</v>
      </c>
      <c r="W17" s="73"/>
      <c r="X17" s="73">
        <v>15</v>
      </c>
      <c r="Y17" s="74">
        <f t="shared" si="1"/>
        <v>341034.30185792124</v>
      </c>
      <c r="Z17" s="73"/>
      <c r="AA17" s="73">
        <v>15</v>
      </c>
      <c r="AB17" s="74">
        <f t="shared" si="2"/>
        <v>330327.69328238245</v>
      </c>
      <c r="AC17" s="72"/>
      <c r="AD17" s="73">
        <v>15</v>
      </c>
      <c r="AE17" s="74">
        <f t="shared" si="3"/>
        <v>292660.14859916631</v>
      </c>
      <c r="AF17" s="73"/>
      <c r="AG17" s="73">
        <v>15</v>
      </c>
      <c r="AH17" s="74">
        <f t="shared" si="4"/>
        <v>334304.84308173071</v>
      </c>
      <c r="AI17" s="72"/>
      <c r="AJ17" s="73">
        <v>15</v>
      </c>
      <c r="AK17" s="74">
        <f t="shared" si="5"/>
        <v>328894.66752660176</v>
      </c>
    </row>
    <row r="18" spans="1:37" ht="22" customHeight="1" thickBo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O18" s="9"/>
      <c r="P18" s="10"/>
      <c r="Q18" s="9"/>
      <c r="R18" s="73">
        <v>16</v>
      </c>
      <c r="S18" s="74">
        <f>(1+($C$10^1/12))*S17</f>
        <v>350285.8667560629</v>
      </c>
      <c r="T18" s="73"/>
      <c r="U18" s="73">
        <v>16</v>
      </c>
      <c r="V18" s="74">
        <f t="shared" si="0"/>
        <v>341214.33887946844</v>
      </c>
      <c r="W18" s="73"/>
      <c r="X18" s="73">
        <v>16</v>
      </c>
      <c r="Y18" s="74">
        <f t="shared" si="1"/>
        <v>343961.51294886839</v>
      </c>
      <c r="Z18" s="73"/>
      <c r="AA18" s="73">
        <v>16</v>
      </c>
      <c r="AB18" s="74">
        <f t="shared" si="2"/>
        <v>332455.2789001987</v>
      </c>
      <c r="AC18" s="72"/>
      <c r="AD18" s="73">
        <v>16</v>
      </c>
      <c r="AE18" s="74">
        <f t="shared" si="3"/>
        <v>292177.25935397769</v>
      </c>
      <c r="AF18" s="73"/>
      <c r="AG18" s="73">
        <v>16</v>
      </c>
      <c r="AH18" s="74">
        <f t="shared" si="4"/>
        <v>336726.60308248864</v>
      </c>
      <c r="AI18" s="72"/>
      <c r="AJ18" s="73">
        <v>16</v>
      </c>
      <c r="AK18" s="74">
        <f t="shared" si="5"/>
        <v>330917.09565300075</v>
      </c>
    </row>
    <row r="19" spans="1:37" ht="22" customHeight="1" thickBot="1" x14ac:dyDescent="0.25">
      <c r="A19" s="49" t="s">
        <v>22</v>
      </c>
      <c r="B19" s="50"/>
      <c r="C19" s="50"/>
      <c r="D19" s="50"/>
      <c r="E19" s="50"/>
      <c r="F19" s="50"/>
      <c r="G19" s="50"/>
      <c r="H19" s="51"/>
      <c r="I19" s="3"/>
      <c r="J19" s="3"/>
      <c r="K19" s="3"/>
      <c r="L19" s="3"/>
      <c r="O19" s="9"/>
      <c r="P19" s="10"/>
      <c r="Q19" s="9"/>
      <c r="R19" s="73">
        <v>17</v>
      </c>
      <c r="S19" s="74">
        <f>(1+($C$10^1/12))*S18</f>
        <v>353695.02395426627</v>
      </c>
      <c r="T19" s="73"/>
      <c r="U19" s="73">
        <v>17</v>
      </c>
      <c r="V19" s="74">
        <f t="shared" si="0"/>
        <v>343970.65977857832</v>
      </c>
      <c r="W19" s="73"/>
      <c r="X19" s="73">
        <v>17</v>
      </c>
      <c r="Y19" s="74">
        <f t="shared" si="1"/>
        <v>346913.84926834621</v>
      </c>
      <c r="Z19" s="73"/>
      <c r="AA19" s="73">
        <v>17</v>
      </c>
      <c r="AB19" s="74">
        <f t="shared" si="2"/>
        <v>334596.56794238172</v>
      </c>
      <c r="AC19" s="72"/>
      <c r="AD19" s="73">
        <v>17</v>
      </c>
      <c r="AE19" s="74">
        <f t="shared" si="3"/>
        <v>291695.1668760436</v>
      </c>
      <c r="AF19" s="73"/>
      <c r="AG19" s="73">
        <v>17</v>
      </c>
      <c r="AH19" s="74">
        <f t="shared" si="4"/>
        <v>339165.90671631874</v>
      </c>
      <c r="AI19" s="72"/>
      <c r="AJ19" s="73">
        <v>17</v>
      </c>
      <c r="AK19" s="74">
        <f t="shared" si="5"/>
        <v>332951.96002702031</v>
      </c>
    </row>
    <row r="20" spans="1:37" ht="22" customHeight="1" thickBot="1" x14ac:dyDescent="0.25">
      <c r="A20" s="52" t="s">
        <v>6</v>
      </c>
      <c r="B20" s="53"/>
      <c r="C20" s="53"/>
      <c r="D20" s="54"/>
      <c r="E20" s="55">
        <f>MAX(K10:K16)</f>
        <v>815267.97248993046</v>
      </c>
      <c r="F20" s="56"/>
      <c r="G20" s="56"/>
      <c r="H20" s="57"/>
      <c r="I20" s="3"/>
      <c r="J20" s="3"/>
      <c r="K20" s="3"/>
      <c r="L20" s="3"/>
      <c r="O20" s="9"/>
      <c r="P20" s="10"/>
      <c r="Q20" s="9"/>
      <c r="R20" s="73">
        <v>18</v>
      </c>
      <c r="S20" s="74">
        <f>(1+($C$10^1/12))*S19</f>
        <v>357137.36077490117</v>
      </c>
      <c r="T20" s="73"/>
      <c r="U20" s="73">
        <v>18</v>
      </c>
      <c r="V20" s="74">
        <f t="shared" si="0"/>
        <v>346749.24616900319</v>
      </c>
      <c r="W20" s="73"/>
      <c r="X20" s="73">
        <v>18</v>
      </c>
      <c r="Y20" s="74">
        <f t="shared" si="1"/>
        <v>349891.5264745662</v>
      </c>
      <c r="Z20" s="73"/>
      <c r="AA20" s="73">
        <v>18</v>
      </c>
      <c r="AB20" s="74">
        <f t="shared" si="2"/>
        <v>336751.64867040393</v>
      </c>
      <c r="AC20" s="72"/>
      <c r="AD20" s="73">
        <v>18</v>
      </c>
      <c r="AE20" s="74">
        <f t="shared" si="3"/>
        <v>291213.8698506981</v>
      </c>
      <c r="AF20" s="73"/>
      <c r="AG20" s="73">
        <v>18</v>
      </c>
      <c r="AH20" s="74">
        <f t="shared" si="4"/>
        <v>341622.8810722229</v>
      </c>
      <c r="AI20" s="72"/>
      <c r="AJ20" s="73">
        <v>18</v>
      </c>
      <c r="AK20" s="74">
        <f t="shared" si="5"/>
        <v>334999.33712121978</v>
      </c>
    </row>
    <row r="21" spans="1:37" ht="17" thickBot="1" x14ac:dyDescent="0.25">
      <c r="A21" s="58" t="s">
        <v>21</v>
      </c>
      <c r="B21" s="59"/>
      <c r="C21" s="59"/>
      <c r="D21" s="59"/>
      <c r="E21" s="60">
        <f>MAX(K10:K16)-K16</f>
        <v>189222.50672216038</v>
      </c>
      <c r="F21" s="61"/>
      <c r="G21" s="61"/>
      <c r="H21" s="62"/>
      <c r="I21" s="3"/>
      <c r="J21" s="3"/>
      <c r="K21" s="3"/>
      <c r="L21" s="3"/>
      <c r="O21" s="9"/>
      <c r="P21" s="10"/>
      <c r="Q21" s="9"/>
      <c r="R21" s="73">
        <v>19</v>
      </c>
      <c r="S21" s="74">
        <f>(1+($C$10^1/12))*S20</f>
        <v>360613.20013864286</v>
      </c>
      <c r="T21" s="73"/>
      <c r="U21" s="73">
        <v>19</v>
      </c>
      <c r="V21" s="74">
        <f t="shared" si="0"/>
        <v>349550.27791082521</v>
      </c>
      <c r="W21" s="73"/>
      <c r="X21" s="73">
        <v>19</v>
      </c>
      <c r="Y21" s="74">
        <f t="shared" si="1"/>
        <v>352894.76207680622</v>
      </c>
      <c r="Z21" s="73"/>
      <c r="AA21" s="73">
        <v>19</v>
      </c>
      <c r="AB21" s="74">
        <f t="shared" si="2"/>
        <v>338920.60991421517</v>
      </c>
      <c r="AC21" s="72"/>
      <c r="AD21" s="73">
        <v>19</v>
      </c>
      <c r="AE21" s="74">
        <f t="shared" si="3"/>
        <v>290733.36696544441</v>
      </c>
      <c r="AF21" s="73"/>
      <c r="AG21" s="73">
        <v>19</v>
      </c>
      <c r="AH21" s="74">
        <f t="shared" si="4"/>
        <v>344097.65415985696</v>
      </c>
      <c r="AI21" s="72"/>
      <c r="AJ21" s="73">
        <v>19</v>
      </c>
      <c r="AK21" s="74">
        <f t="shared" si="5"/>
        <v>337059.303878401</v>
      </c>
    </row>
    <row r="22" spans="1:37" ht="20" customHeight="1" thickBot="1" x14ac:dyDescent="0.25">
      <c r="O22" s="9"/>
      <c r="P22" s="10"/>
      <c r="Q22" s="9"/>
      <c r="R22" s="73">
        <v>20</v>
      </c>
      <c r="S22" s="74">
        <f>(1+($C$10^1/12))*S21</f>
        <v>364122.86810899217</v>
      </c>
      <c r="T22" s="73"/>
      <c r="U22" s="73">
        <v>20</v>
      </c>
      <c r="V22" s="74">
        <f t="shared" si="0"/>
        <v>352373.93631703191</v>
      </c>
      <c r="W22" s="73"/>
      <c r="X22" s="73">
        <v>20</v>
      </c>
      <c r="Y22" s="74">
        <f t="shared" si="1"/>
        <v>355923.7754512988</v>
      </c>
      <c r="Z22" s="73"/>
      <c r="AA22" s="73">
        <v>20</v>
      </c>
      <c r="AB22" s="74">
        <f t="shared" si="2"/>
        <v>341103.54107590427</v>
      </c>
      <c r="AC22" s="72"/>
      <c r="AD22" s="73">
        <v>20</v>
      </c>
      <c r="AE22" s="74">
        <f t="shared" si="3"/>
        <v>290253.65690995142</v>
      </c>
      <c r="AF22" s="73"/>
      <c r="AG22" s="73">
        <v>20</v>
      </c>
      <c r="AH22" s="74">
        <f t="shared" si="4"/>
        <v>346590.35491619998</v>
      </c>
      <c r="AI22" s="72"/>
      <c r="AJ22" s="73">
        <v>20</v>
      </c>
      <c r="AK22" s="74">
        <f t="shared" si="5"/>
        <v>339131.93771449995</v>
      </c>
    </row>
    <row r="23" spans="1:37" ht="19" thickBot="1" x14ac:dyDescent="0.25">
      <c r="A23" s="63" t="s">
        <v>39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5"/>
      <c r="O23" s="9"/>
      <c r="P23" s="10"/>
      <c r="Q23" s="9"/>
      <c r="R23" s="73">
        <v>21</v>
      </c>
      <c r="S23" s="74">
        <f>(1+($C$10^1/12))*S22</f>
        <v>367666.69392286293</v>
      </c>
      <c r="T23" s="73"/>
      <c r="U23" s="73">
        <v>21</v>
      </c>
      <c r="V23" s="74">
        <f t="shared" si="0"/>
        <v>355220.40416525246</v>
      </c>
      <c r="W23" s="73"/>
      <c r="X23" s="73">
        <v>21</v>
      </c>
      <c r="Y23" s="74">
        <f t="shared" si="1"/>
        <v>358978.78785725578</v>
      </c>
      <c r="Z23" s="73"/>
      <c r="AA23" s="73">
        <v>21</v>
      </c>
      <c r="AB23" s="74">
        <f t="shared" si="2"/>
        <v>343300.53213338397</v>
      </c>
      <c r="AC23" s="72"/>
      <c r="AD23" s="73">
        <v>21</v>
      </c>
      <c r="AE23" s="74">
        <f t="shared" si="3"/>
        <v>289774.73837604997</v>
      </c>
      <c r="AF23" s="73"/>
      <c r="AG23" s="73">
        <v>21</v>
      </c>
      <c r="AH23" s="74">
        <f t="shared" si="4"/>
        <v>349101.11321227212</v>
      </c>
      <c r="AI23" s="72"/>
      <c r="AJ23" s="73">
        <v>21</v>
      </c>
      <c r="AK23" s="74">
        <f t="shared" si="5"/>
        <v>341217.31652149605</v>
      </c>
    </row>
    <row r="24" spans="1:3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O24" s="9"/>
      <c r="P24" s="10"/>
      <c r="Q24" s="9"/>
      <c r="R24" s="73">
        <v>22</v>
      </c>
      <c r="S24" s="74">
        <f>(1+($C$10^1/12))*S23</f>
        <v>371245.01002146717</v>
      </c>
      <c r="T24" s="73"/>
      <c r="U24" s="73">
        <v>22</v>
      </c>
      <c r="V24" s="74">
        <f t="shared" si="0"/>
        <v>358089.86570958927</v>
      </c>
      <c r="W24" s="73"/>
      <c r="X24" s="73">
        <v>22</v>
      </c>
      <c r="Y24" s="74">
        <f t="shared" si="1"/>
        <v>362060.02245303057</v>
      </c>
      <c r="Z24" s="73"/>
      <c r="AA24" s="73">
        <v>22</v>
      </c>
      <c r="AB24" s="74">
        <f t="shared" si="2"/>
        <v>345511.67364409968</v>
      </c>
      <c r="AC24" s="72"/>
      <c r="AD24" s="73">
        <v>22</v>
      </c>
      <c r="AE24" s="74">
        <f t="shared" si="3"/>
        <v>289296.61005772947</v>
      </c>
      <c r="AF24" s="73"/>
      <c r="AG24" s="73">
        <v>22</v>
      </c>
      <c r="AH24" s="74">
        <f t="shared" si="4"/>
        <v>351630.05985990068</v>
      </c>
      <c r="AI24" s="72"/>
      <c r="AJ24" s="73">
        <v>22</v>
      </c>
      <c r="AK24" s="74">
        <f t="shared" si="5"/>
        <v>343315.51867033949</v>
      </c>
    </row>
    <row r="25" spans="1:3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O25" s="9"/>
      <c r="P25" s="10"/>
      <c r="Q25" s="9"/>
      <c r="R25" s="73">
        <v>23</v>
      </c>
      <c r="S25" s="74">
        <f>(1+($C$10^1/12))*S24</f>
        <v>374858.15208150109</v>
      </c>
      <c r="T25" s="73"/>
      <c r="U25" s="73">
        <v>23</v>
      </c>
      <c r="V25" s="74">
        <f t="shared" si="0"/>
        <v>360982.50669254467</v>
      </c>
      <c r="W25" s="73"/>
      <c r="X25" s="73">
        <v>23</v>
      </c>
      <c r="Y25" s="74">
        <f t="shared" si="1"/>
        <v>365167.70431241911</v>
      </c>
      <c r="Z25" s="73"/>
      <c r="AA25" s="73">
        <v>23</v>
      </c>
      <c r="AB25" s="74">
        <f t="shared" si="2"/>
        <v>347737.05674876232</v>
      </c>
      <c r="AC25" s="72"/>
      <c r="AD25" s="73">
        <v>23</v>
      </c>
      <c r="AE25" s="74">
        <f t="shared" si="3"/>
        <v>288819.2706511342</v>
      </c>
      <c r="AF25" s="73"/>
      <c r="AG25" s="73">
        <v>23</v>
      </c>
      <c r="AH25" s="74">
        <f t="shared" si="4"/>
        <v>354177.32661853579</v>
      </c>
      <c r="AI25" s="72"/>
      <c r="AJ25" s="73">
        <v>23</v>
      </c>
      <c r="AK25" s="74">
        <f t="shared" si="5"/>
        <v>345426.62301389652</v>
      </c>
    </row>
    <row r="26" spans="1:3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O26" s="9"/>
      <c r="P26" s="10"/>
      <c r="Q26" s="9"/>
      <c r="R26" s="73">
        <v>24</v>
      </c>
      <c r="S26" s="74">
        <f>(1+($C$10^1/12))*S25</f>
        <v>378506.45904663426</v>
      </c>
      <c r="T26" s="73"/>
      <c r="U26" s="73">
        <v>24</v>
      </c>
      <c r="V26" s="74">
        <f t="shared" si="0"/>
        <v>363898.51435704436</v>
      </c>
      <c r="W26" s="73"/>
      <c r="X26" s="73">
        <v>24</v>
      </c>
      <c r="Y26" s="74">
        <f t="shared" si="1"/>
        <v>368302.06044110074</v>
      </c>
      <c r="Z26" s="73"/>
      <c r="AA26" s="73">
        <v>24</v>
      </c>
      <c r="AB26" s="74">
        <f t="shared" si="2"/>
        <v>349976.77317510493</v>
      </c>
      <c r="AC26" s="72"/>
      <c r="AD26" s="73">
        <v>24</v>
      </c>
      <c r="AE26" s="74">
        <f t="shared" si="3"/>
        <v>288342.71885455982</v>
      </c>
      <c r="AF26" s="73"/>
      <c r="AG26" s="73">
        <v>24</v>
      </c>
      <c r="AH26" s="74">
        <f t="shared" si="4"/>
        <v>356743.0462021149</v>
      </c>
      <c r="AI26" s="72"/>
      <c r="AJ26" s="73">
        <v>24</v>
      </c>
      <c r="AK26" s="74">
        <f t="shared" si="5"/>
        <v>347550.70888991281</v>
      </c>
    </row>
    <row r="27" spans="1:37" x14ac:dyDescent="0.2">
      <c r="O27" s="9"/>
      <c r="P27" s="10"/>
      <c r="Q27" s="9"/>
      <c r="R27" s="73">
        <v>25</v>
      </c>
      <c r="S27" s="74">
        <f>(1+($C$10^1/12))*S26</f>
        <v>382190.27315930562</v>
      </c>
      <c r="T27" s="73"/>
      <c r="U27" s="73">
        <v>25</v>
      </c>
      <c r="V27" s="74">
        <f t="shared" si="0"/>
        <v>366838.07745855767</v>
      </c>
      <c r="W27" s="73"/>
      <c r="X27" s="73">
        <v>25</v>
      </c>
      <c r="Y27" s="74">
        <f t="shared" si="1"/>
        <v>371463.3197932202</v>
      </c>
      <c r="Z27" s="73"/>
      <c r="AA27" s="73">
        <v>25</v>
      </c>
      <c r="AB27" s="74">
        <f t="shared" si="2"/>
        <v>352230.91524166352</v>
      </c>
      <c r="AC27" s="72"/>
      <c r="AD27" s="73">
        <v>25</v>
      </c>
      <c r="AE27" s="74">
        <f t="shared" si="3"/>
        <v>287866.95336844976</v>
      </c>
      <c r="AF27" s="73"/>
      <c r="AG27" s="73">
        <v>25</v>
      </c>
      <c r="AH27" s="74">
        <f t="shared" si="4"/>
        <v>359327.35228597739</v>
      </c>
      <c r="AI27" s="72"/>
      <c r="AJ27" s="73">
        <v>25</v>
      </c>
      <c r="AK27" s="74">
        <f t="shared" si="5"/>
        <v>349687.85612399504</v>
      </c>
    </row>
    <row r="28" spans="1:37" x14ac:dyDescent="0.2">
      <c r="O28" s="9"/>
      <c r="P28" s="10"/>
      <c r="Q28" s="9"/>
      <c r="R28" s="73">
        <v>26</v>
      </c>
      <c r="S28" s="74">
        <f>(1+($C$10^1/12))*S27</f>
        <v>385909.93999282853</v>
      </c>
      <c r="T28" s="73"/>
      <c r="U28" s="73">
        <v>26</v>
      </c>
      <c r="V28" s="74">
        <f t="shared" si="0"/>
        <v>369801.38627731596</v>
      </c>
      <c r="W28" s="73"/>
      <c r="X28" s="73">
        <v>26</v>
      </c>
      <c r="Y28" s="74">
        <f t="shared" si="1"/>
        <v>374651.71328811202</v>
      </c>
      <c r="Z28" s="73"/>
      <c r="AA28" s="73">
        <v>26</v>
      </c>
      <c r="AB28" s="74">
        <f t="shared" si="2"/>
        <v>354499.57586158247</v>
      </c>
      <c r="AC28" s="72"/>
      <c r="AD28" s="73">
        <v>26</v>
      </c>
      <c r="AE28" s="74">
        <f t="shared" si="3"/>
        <v>287391.97289539181</v>
      </c>
      <c r="AF28" s="73"/>
      <c r="AG28" s="73">
        <v>26</v>
      </c>
      <c r="AH28" s="74">
        <f t="shared" si="4"/>
        <v>361930.37951382907</v>
      </c>
      <c r="AI28" s="72"/>
      <c r="AJ28" s="73">
        <v>26</v>
      </c>
      <c r="AK28" s="74">
        <f t="shared" si="5"/>
        <v>351838.1450326108</v>
      </c>
    </row>
    <row r="29" spans="1:37" x14ac:dyDescent="0.2">
      <c r="O29" s="9"/>
      <c r="P29" s="10"/>
      <c r="Q29" s="9"/>
      <c r="R29" s="73">
        <v>27</v>
      </c>
      <c r="S29" s="74">
        <f>(1+($C$10^1/12))*S28</f>
        <v>389665.80848380871</v>
      </c>
      <c r="T29" s="73"/>
      <c r="U29" s="73">
        <v>27</v>
      </c>
      <c r="V29" s="74">
        <f t="shared" si="0"/>
        <v>372788.63263062946</v>
      </c>
      <c r="W29" s="73"/>
      <c r="X29" s="73">
        <v>27</v>
      </c>
      <c r="Y29" s="74">
        <f t="shared" si="1"/>
        <v>377867.47382716835</v>
      </c>
      <c r="Z29" s="73"/>
      <c r="AA29" s="73">
        <v>27</v>
      </c>
      <c r="AB29" s="74">
        <f t="shared" si="2"/>
        <v>356782.84854644426</v>
      </c>
      <c r="AC29" s="72"/>
      <c r="AD29" s="73">
        <v>27</v>
      </c>
      <c r="AE29" s="74">
        <f t="shared" si="3"/>
        <v>286917.77614011441</v>
      </c>
      <c r="AF29" s="73"/>
      <c r="AG29" s="73">
        <v>27</v>
      </c>
      <c r="AH29" s="74">
        <f t="shared" si="4"/>
        <v>364552.2635047572</v>
      </c>
      <c r="AI29" s="72"/>
      <c r="AJ29" s="73">
        <v>27</v>
      </c>
      <c r="AK29" s="74">
        <f t="shared" si="5"/>
        <v>354001.65642610716</v>
      </c>
    </row>
    <row r="30" spans="1:37" x14ac:dyDescent="0.2">
      <c r="O30" s="9"/>
      <c r="P30" s="10"/>
      <c r="Q30" s="9"/>
      <c r="R30" s="73">
        <v>28</v>
      </c>
      <c r="S30" s="74">
        <f>(1+($C$10^1/12))*S29</f>
        <v>393458.23096487735</v>
      </c>
      <c r="T30" s="73"/>
      <c r="U30" s="73">
        <v>28</v>
      </c>
      <c r="V30" s="74">
        <f t="shared" si="0"/>
        <v>375800.00988530385</v>
      </c>
      <c r="W30" s="73"/>
      <c r="X30" s="73">
        <v>28</v>
      </c>
      <c r="Y30" s="74">
        <f t="shared" si="1"/>
        <v>381110.83631085156</v>
      </c>
      <c r="Z30" s="73"/>
      <c r="AA30" s="73">
        <v>28</v>
      </c>
      <c r="AB30" s="74">
        <f t="shared" si="2"/>
        <v>359080.82741012378</v>
      </c>
      <c r="AC30" s="72"/>
      <c r="AD30" s="73">
        <v>28</v>
      </c>
      <c r="AE30" s="74">
        <f t="shared" si="3"/>
        <v>286444.36180948321</v>
      </c>
      <c r="AF30" s="73"/>
      <c r="AG30" s="73">
        <v>28</v>
      </c>
      <c r="AH30" s="74">
        <f t="shared" si="4"/>
        <v>367193.14086029626</v>
      </c>
      <c r="AI30" s="72"/>
      <c r="AJ30" s="73">
        <v>28</v>
      </c>
      <c r="AK30" s="74">
        <f t="shared" si="5"/>
        <v>356178.47161174734</v>
      </c>
    </row>
    <row r="31" spans="1:37" x14ac:dyDescent="0.2">
      <c r="O31" s="9"/>
      <c r="P31" s="10"/>
      <c r="Q31" s="9"/>
      <c r="R31" s="73">
        <v>29</v>
      </c>
      <c r="S31" s="74">
        <f>(1+($C$10^1/12))*S30</f>
        <v>397287.56319774297</v>
      </c>
      <c r="T31" s="73"/>
      <c r="U31" s="73">
        <v>29</v>
      </c>
      <c r="V31" s="74">
        <f t="shared" si="0"/>
        <v>378835.7129701571</v>
      </c>
      <c r="W31" s="73"/>
      <c r="X31" s="73">
        <v>29</v>
      </c>
      <c r="Y31" s="74">
        <f t="shared" si="1"/>
        <v>384382.03765585308</v>
      </c>
      <c r="Z31" s="73"/>
      <c r="AA31" s="73">
        <v>29</v>
      </c>
      <c r="AB31" s="74">
        <f t="shared" si="2"/>
        <v>361393.60717266781</v>
      </c>
      <c r="AC31" s="72"/>
      <c r="AD31" s="73">
        <v>29</v>
      </c>
      <c r="AE31" s="74">
        <f t="shared" si="3"/>
        <v>285971.72861249757</v>
      </c>
      <c r="AF31" s="73"/>
      <c r="AG31" s="73">
        <v>29</v>
      </c>
      <c r="AH31" s="74">
        <f t="shared" si="4"/>
        <v>369853.14917154505</v>
      </c>
      <c r="AI31" s="72"/>
      <c r="AJ31" s="73">
        <v>29</v>
      </c>
      <c r="AK31" s="74">
        <f t="shared" si="5"/>
        <v>358368.67239676655</v>
      </c>
    </row>
    <row r="32" spans="1:37" x14ac:dyDescent="0.2">
      <c r="O32" s="9"/>
      <c r="P32" s="10"/>
      <c r="Q32" s="9"/>
      <c r="R32" s="73">
        <v>30</v>
      </c>
      <c r="S32" s="74">
        <f>(1+($C$10^1/12))*S31</f>
        <v>401154.16440656496</v>
      </c>
      <c r="T32" s="73"/>
      <c r="U32" s="73">
        <v>30</v>
      </c>
      <c r="V32" s="74">
        <f t="shared" si="0"/>
        <v>381895.93838863721</v>
      </c>
      <c r="W32" s="73"/>
      <c r="X32" s="73">
        <v>30</v>
      </c>
      <c r="Y32" s="74">
        <f t="shared" si="1"/>
        <v>387681.31681239919</v>
      </c>
      <c r="Z32" s="73"/>
      <c r="AA32" s="73">
        <v>30</v>
      </c>
      <c r="AB32" s="74">
        <f t="shared" si="2"/>
        <v>363721.28316419903</v>
      </c>
      <c r="AC32" s="72"/>
      <c r="AD32" s="73">
        <v>30</v>
      </c>
      <c r="AE32" s="74">
        <f t="shared" si="3"/>
        <v>285499.87526028691</v>
      </c>
      <c r="AF32" s="73"/>
      <c r="AG32" s="73">
        <v>30</v>
      </c>
      <c r="AH32" s="74">
        <f t="shared" si="4"/>
        <v>372532.42702633527</v>
      </c>
      <c r="AI32" s="72"/>
      <c r="AJ32" s="73">
        <v>30</v>
      </c>
      <c r="AK32" s="74">
        <f t="shared" si="5"/>
        <v>360572.34109144635</v>
      </c>
    </row>
    <row r="33" spans="15:37" x14ac:dyDescent="0.2">
      <c r="O33" s="9"/>
      <c r="P33" s="10"/>
      <c r="Q33" s="9"/>
      <c r="R33" s="73">
        <v>31</v>
      </c>
      <c r="S33" s="74">
        <f>(1+($C$10^1/12))*S32</f>
        <v>405058.39731165185</v>
      </c>
      <c r="T33" s="73"/>
      <c r="U33" s="73">
        <v>31</v>
      </c>
      <c r="V33" s="74">
        <f t="shared" si="0"/>
        <v>384980.88423154212</v>
      </c>
      <c r="W33" s="73"/>
      <c r="X33" s="73">
        <v>31</v>
      </c>
      <c r="Y33" s="74">
        <f t="shared" si="1"/>
        <v>391008.91478170565</v>
      </c>
      <c r="Z33" s="73"/>
      <c r="AA33" s="73">
        <v>31</v>
      </c>
      <c r="AB33" s="74">
        <f t="shared" si="2"/>
        <v>366063.95132884575</v>
      </c>
      <c r="AC33" s="72"/>
      <c r="AD33" s="73">
        <v>31</v>
      </c>
      <c r="AE33" s="74">
        <f t="shared" si="3"/>
        <v>285028.80046610744</v>
      </c>
      <c r="AF33" s="73"/>
      <c r="AG33" s="73">
        <v>31</v>
      </c>
      <c r="AH33" s="74">
        <f t="shared" si="4"/>
        <v>375231.11401645187</v>
      </c>
      <c r="AI33" s="72"/>
      <c r="AJ33" s="73">
        <v>31</v>
      </c>
      <c r="AK33" s="74">
        <f t="shared" si="5"/>
        <v>362789.5605122078</v>
      </c>
    </row>
    <row r="34" spans="15:37" x14ac:dyDescent="0.2">
      <c r="O34" s="9"/>
      <c r="P34" s="10"/>
      <c r="Q34" s="9"/>
      <c r="R34" s="73">
        <v>32</v>
      </c>
      <c r="S34" s="74">
        <f>(1+($C$10^1/12))*S33</f>
        <v>409000.62816348748</v>
      </c>
      <c r="T34" s="73"/>
      <c r="U34" s="73">
        <v>32</v>
      </c>
      <c r="V34" s="74">
        <f t="shared" si="0"/>
        <v>388090.75018984242</v>
      </c>
      <c r="W34" s="73"/>
      <c r="X34" s="73">
        <v>32</v>
      </c>
      <c r="Y34" s="74">
        <f t="shared" si="1"/>
        <v>394365.07463358197</v>
      </c>
      <c r="Z34" s="73"/>
      <c r="AA34" s="73">
        <v>32</v>
      </c>
      <c r="AB34" s="74">
        <f t="shared" si="2"/>
        <v>368421.70822869625</v>
      </c>
      <c r="AC34" s="72"/>
      <c r="AD34" s="73">
        <v>32</v>
      </c>
      <c r="AE34" s="74">
        <f t="shared" si="3"/>
        <v>284558.50294533838</v>
      </c>
      <c r="AF34" s="73"/>
      <c r="AG34" s="73">
        <v>32</v>
      </c>
      <c r="AH34" s="74">
        <f t="shared" si="4"/>
        <v>377949.35074490606</v>
      </c>
      <c r="AI34" s="72"/>
      <c r="AJ34" s="73">
        <v>32</v>
      </c>
      <c r="AK34" s="74">
        <f t="shared" si="5"/>
        <v>365020.41398472409</v>
      </c>
    </row>
    <row r="35" spans="15:37" x14ac:dyDescent="0.2">
      <c r="O35" s="9"/>
      <c r="P35" s="10"/>
      <c r="Q35" s="9"/>
      <c r="R35" s="73">
        <v>33</v>
      </c>
      <c r="S35" s="74">
        <f>(1+($C$10^1/12))*S34</f>
        <v>412981.2267770886</v>
      </c>
      <c r="T35" s="73"/>
      <c r="U35" s="73">
        <v>33</v>
      </c>
      <c r="V35" s="74">
        <f t="shared" si="0"/>
        <v>391225.7375676072</v>
      </c>
      <c r="W35" s="73"/>
      <c r="X35" s="73">
        <v>33</v>
      </c>
      <c r="Y35" s="74">
        <f t="shared" si="1"/>
        <v>397750.04152418691</v>
      </c>
      <c r="Z35" s="73"/>
      <c r="AA35" s="73">
        <v>33</v>
      </c>
      <c r="AB35" s="74">
        <f t="shared" si="2"/>
        <v>370794.65104777919</v>
      </c>
      <c r="AC35" s="72"/>
      <c r="AD35" s="73">
        <v>33</v>
      </c>
      <c r="AE35" s="74">
        <f t="shared" si="3"/>
        <v>284088.98141547857</v>
      </c>
      <c r="AF35" s="73"/>
      <c r="AG35" s="73">
        <v>33</v>
      </c>
      <c r="AH35" s="74">
        <f t="shared" si="4"/>
        <v>380687.27883326064</v>
      </c>
      <c r="AI35" s="72"/>
      <c r="AJ35" s="73">
        <v>33</v>
      </c>
      <c r="AK35" s="74">
        <f t="shared" si="5"/>
        <v>367264.98534705181</v>
      </c>
    </row>
    <row r="36" spans="15:37" x14ac:dyDescent="0.2">
      <c r="O36" s="9"/>
      <c r="P36" s="10"/>
      <c r="Q36" s="9"/>
      <c r="R36" s="73">
        <v>34</v>
      </c>
      <c r="S36" s="74">
        <f>(1+($C$10^1/12))*S35</f>
        <v>417000.56656669657</v>
      </c>
      <c r="T36" s="73"/>
      <c r="U36" s="73">
        <v>34</v>
      </c>
      <c r="V36" s="74">
        <f t="shared" si="0"/>
        <v>394386.0492950349</v>
      </c>
      <c r="W36" s="73"/>
      <c r="X36" s="73">
        <v>34</v>
      </c>
      <c r="Y36" s="74">
        <f t="shared" si="1"/>
        <v>401164.0627139362</v>
      </c>
      <c r="Z36" s="73"/>
      <c r="AA36" s="73">
        <v>34</v>
      </c>
      <c r="AB36" s="74">
        <f t="shared" si="2"/>
        <v>373182.87759606936</v>
      </c>
      <c r="AC36" s="72"/>
      <c r="AD36" s="73">
        <v>34</v>
      </c>
      <c r="AE36" s="74">
        <f t="shared" si="3"/>
        <v>283620.23459614301</v>
      </c>
      <c r="AF36" s="73"/>
      <c r="AG36" s="73">
        <v>34</v>
      </c>
      <c r="AH36" s="74">
        <f t="shared" si="4"/>
        <v>383445.04092900862</v>
      </c>
      <c r="AI36" s="72"/>
      <c r="AJ36" s="73">
        <v>34</v>
      </c>
      <c r="AK36" s="74">
        <f t="shared" si="5"/>
        <v>369523.35895278171</v>
      </c>
    </row>
    <row r="37" spans="15:37" x14ac:dyDescent="0.2">
      <c r="O37" s="9"/>
      <c r="P37" s="10"/>
      <c r="Q37" s="9"/>
      <c r="R37" s="73">
        <v>35</v>
      </c>
      <c r="S37" s="74">
        <f>(1+($C$10^1/12))*S36</f>
        <v>421059.0245808069</v>
      </c>
      <c r="T37" s="73"/>
      <c r="U37" s="73">
        <v>35</v>
      </c>
      <c r="V37" s="74">
        <f t="shared" si="0"/>
        <v>397571.88994158892</v>
      </c>
      <c r="W37" s="73"/>
      <c r="X37" s="73">
        <v>35</v>
      </c>
      <c r="Y37" s="74">
        <f t="shared" si="1"/>
        <v>404607.38758556417</v>
      </c>
      <c r="Z37" s="73"/>
      <c r="AA37" s="73">
        <v>35</v>
      </c>
      <c r="AB37" s="74">
        <f t="shared" si="2"/>
        <v>375586.48631351936</v>
      </c>
      <c r="AC37" s="72"/>
      <c r="AD37" s="73">
        <v>35</v>
      </c>
      <c r="AE37" s="74">
        <f t="shared" si="3"/>
        <v>283152.26120905939</v>
      </c>
      <c r="AF37" s="73"/>
      <c r="AG37" s="73">
        <v>35</v>
      </c>
      <c r="AH37" s="74">
        <f t="shared" si="4"/>
        <v>386222.78071300522</v>
      </c>
      <c r="AI37" s="72"/>
      <c r="AJ37" s="73">
        <v>35</v>
      </c>
      <c r="AK37" s="74">
        <f t="shared" si="5"/>
        <v>371795.61967420887</v>
      </c>
    </row>
    <row r="38" spans="15:37" x14ac:dyDescent="0.2">
      <c r="O38" s="9"/>
      <c r="P38" s="10"/>
      <c r="Q38" s="9"/>
      <c r="R38" s="73">
        <v>36</v>
      </c>
      <c r="S38" s="74">
        <f>(1+($C$10^1/12))*S37</f>
        <v>425156.98153753957</v>
      </c>
      <c r="T38" s="73"/>
      <c r="U38" s="73">
        <v>36</v>
      </c>
      <c r="V38" s="74">
        <f t="shared" si="0"/>
        <v>400783.4657292398</v>
      </c>
      <c r="W38" s="73"/>
      <c r="X38" s="73">
        <v>36</v>
      </c>
      <c r="Y38" s="74">
        <f t="shared" si="1"/>
        <v>408080.26766234031</v>
      </c>
      <c r="Z38" s="73"/>
      <c r="AA38" s="73">
        <v>36</v>
      </c>
      <c r="AB38" s="74">
        <f t="shared" si="2"/>
        <v>378005.57627411699</v>
      </c>
      <c r="AC38" s="72"/>
      <c r="AD38" s="73">
        <v>36</v>
      </c>
      <c r="AE38" s="74">
        <f t="shared" si="3"/>
        <v>282685.05997806444</v>
      </c>
      <c r="AF38" s="73"/>
      <c r="AG38" s="73">
        <v>36</v>
      </c>
      <c r="AH38" s="74">
        <f t="shared" si="4"/>
        <v>389020.6429069537</v>
      </c>
      <c r="AI38" s="72"/>
      <c r="AJ38" s="73">
        <v>36</v>
      </c>
      <c r="AK38" s="74">
        <f t="shared" si="5"/>
        <v>374081.85290552216</v>
      </c>
    </row>
    <row r="39" spans="15:37" x14ac:dyDescent="0.2">
      <c r="O39" s="9"/>
      <c r="P39" s="10"/>
      <c r="Q39" s="9"/>
      <c r="R39" s="73">
        <v>37</v>
      </c>
      <c r="S39" s="74">
        <f>(1+($C$10^1/12))*S38</f>
        <v>429294.82186035364</v>
      </c>
      <c r="T39" s="73"/>
      <c r="U39" s="73">
        <v>37</v>
      </c>
      <c r="V39" s="74">
        <f t="shared" si="0"/>
        <v>404020.98454581393</v>
      </c>
      <c r="W39" s="73"/>
      <c r="X39" s="73">
        <v>37</v>
      </c>
      <c r="Y39" s="74">
        <f t="shared" si="1"/>
        <v>411582.95662644209</v>
      </c>
      <c r="Z39" s="73"/>
      <c r="AA39" s="73">
        <v>37</v>
      </c>
      <c r="AB39" s="74">
        <f t="shared" si="2"/>
        <v>380440.24718996917</v>
      </c>
      <c r="AC39" s="72"/>
      <c r="AD39" s="73">
        <v>37</v>
      </c>
      <c r="AE39" s="74">
        <f t="shared" si="3"/>
        <v>282218.62962910061</v>
      </c>
      <c r="AF39" s="73"/>
      <c r="AG39" s="73">
        <v>37</v>
      </c>
      <c r="AH39" s="74">
        <f t="shared" si="4"/>
        <v>391838.77328094549</v>
      </c>
      <c r="AI39" s="72"/>
      <c r="AJ39" s="73">
        <v>37</v>
      </c>
      <c r="AK39" s="74">
        <f t="shared" si="5"/>
        <v>376382.14456601371</v>
      </c>
    </row>
    <row r="40" spans="15:37" x14ac:dyDescent="0.2">
      <c r="O40" s="9"/>
      <c r="P40" s="10"/>
      <c r="Q40" s="9"/>
      <c r="R40" s="73">
        <v>38</v>
      </c>
      <c r="S40" s="74">
        <f>(1+($C$10^1/12))*S39</f>
        <v>433472.93371410947</v>
      </c>
      <c r="T40" s="73"/>
      <c r="U40" s="73">
        <v>38</v>
      </c>
      <c r="V40" s="74">
        <f t="shared" si="0"/>
        <v>407284.6559584504</v>
      </c>
      <c r="W40" s="73"/>
      <c r="X40" s="73">
        <v>38</v>
      </c>
      <c r="Y40" s="74">
        <f t="shared" si="1"/>
        <v>415115.71033748571</v>
      </c>
      <c r="Z40" s="73"/>
      <c r="AA40" s="73">
        <v>38</v>
      </c>
      <c r="AB40" s="74">
        <f t="shared" si="2"/>
        <v>382890.59941541188</v>
      </c>
      <c r="AC40" s="72"/>
      <c r="AD40" s="73">
        <v>38</v>
      </c>
      <c r="AE40" s="74">
        <f t="shared" si="3"/>
        <v>281752.96889021259</v>
      </c>
      <c r="AF40" s="73"/>
      <c r="AG40" s="73">
        <v>38</v>
      </c>
      <c r="AH40" s="74">
        <f t="shared" si="4"/>
        <v>394677.31866105489</v>
      </c>
      <c r="AI40" s="72"/>
      <c r="AJ40" s="73">
        <v>38</v>
      </c>
      <c r="AK40" s="74">
        <f t="shared" si="5"/>
        <v>378696.58110330754</v>
      </c>
    </row>
    <row r="41" spans="15:37" x14ac:dyDescent="0.2">
      <c r="O41" s="9"/>
      <c r="P41" s="10"/>
      <c r="Q41" s="9"/>
      <c r="R41" s="73">
        <v>39</v>
      </c>
      <c r="S41" s="74">
        <f>(1+($C$10^1/12))*S40</f>
        <v>437691.70904148201</v>
      </c>
      <c r="T41" s="73"/>
      <c r="U41" s="73">
        <v>39</v>
      </c>
      <c r="V41" s="74">
        <f t="shared" si="0"/>
        <v>410574.69122716633</v>
      </c>
      <c r="W41" s="73"/>
      <c r="X41" s="73">
        <v>39</v>
      </c>
      <c r="Y41" s="74">
        <f t="shared" si="1"/>
        <v>418678.78685121582</v>
      </c>
      <c r="Z41" s="73"/>
      <c r="AA41" s="73">
        <v>39</v>
      </c>
      <c r="AB41" s="74">
        <f t="shared" si="2"/>
        <v>385356.7339511466</v>
      </c>
      <c r="AC41" s="72"/>
      <c r="AD41" s="73">
        <v>39</v>
      </c>
      <c r="AE41" s="74">
        <f t="shared" si="3"/>
        <v>281288.07649154373</v>
      </c>
      <c r="AF41" s="73"/>
      <c r="AG41" s="73">
        <v>39</v>
      </c>
      <c r="AH41" s="74">
        <f t="shared" si="4"/>
        <v>397536.42693698872</v>
      </c>
      <c r="AI41" s="72"/>
      <c r="AJ41" s="73">
        <v>39</v>
      </c>
      <c r="AK41" s="74">
        <f t="shared" si="5"/>
        <v>381025.24949660862</v>
      </c>
    </row>
    <row r="42" spans="15:37" x14ac:dyDescent="0.2">
      <c r="O42" s="9"/>
      <c r="P42" s="10"/>
      <c r="Q42" s="9"/>
      <c r="R42" s="73">
        <v>40</v>
      </c>
      <c r="S42" s="74">
        <f>(1+($C$10^1/12))*S41</f>
        <v>441951.5435997282</v>
      </c>
      <c r="T42" s="73"/>
      <c r="U42" s="73">
        <v>40</v>
      </c>
      <c r="V42" s="74">
        <f t="shared" si="0"/>
        <v>413891.30331853207</v>
      </c>
      <c r="W42" s="73"/>
      <c r="X42" s="73">
        <v>40</v>
      </c>
      <c r="Y42" s="74">
        <f t="shared" si="1"/>
        <v>422272.44643835543</v>
      </c>
      <c r="Z42" s="73"/>
      <c r="AA42" s="73">
        <v>40</v>
      </c>
      <c r="AB42" s="74">
        <f t="shared" si="2"/>
        <v>387838.75244840357</v>
      </c>
      <c r="AC42" s="72"/>
      <c r="AD42" s="73">
        <v>40</v>
      </c>
      <c r="AE42" s="74">
        <f t="shared" si="3"/>
        <v>280823.95116533269</v>
      </c>
      <c r="AF42" s="73"/>
      <c r="AG42" s="73">
        <v>40</v>
      </c>
      <c r="AH42" s="74">
        <f t="shared" si="4"/>
        <v>400416.24706979143</v>
      </c>
      <c r="AI42" s="72"/>
      <c r="AJ42" s="73">
        <v>40</v>
      </c>
      <c r="AK42" s="74">
        <f t="shared" si="5"/>
        <v>383368.2372599715</v>
      </c>
    </row>
    <row r="43" spans="15:37" x14ac:dyDescent="0.2">
      <c r="O43" s="9"/>
      <c r="P43" s="10"/>
      <c r="Q43" s="9"/>
      <c r="R43" s="73">
        <v>41</v>
      </c>
      <c r="S43" s="74">
        <f>(1+($C$10^1/12))*S42</f>
        <v>446252.8369978125</v>
      </c>
      <c r="T43" s="73"/>
      <c r="U43" s="73">
        <v>41</v>
      </c>
      <c r="V43" s="74">
        <f t="shared" si="0"/>
        <v>417234.70691945654</v>
      </c>
      <c r="W43" s="73"/>
      <c r="X43" s="73">
        <v>41</v>
      </c>
      <c r="Y43" s="74">
        <f t="shared" si="1"/>
        <v>425896.95160361798</v>
      </c>
      <c r="Z43" s="73"/>
      <c r="AA43" s="73">
        <v>41</v>
      </c>
      <c r="AB43" s="74">
        <f t="shared" si="2"/>
        <v>390336.75721313164</v>
      </c>
      <c r="AC43" s="72"/>
      <c r="AD43" s="73">
        <v>41</v>
      </c>
      <c r="AE43" s="74">
        <f t="shared" si="3"/>
        <v>280360.59164590988</v>
      </c>
      <c r="AF43" s="73"/>
      <c r="AG43" s="73">
        <v>41</v>
      </c>
      <c r="AH43" s="74">
        <f t="shared" si="4"/>
        <v>403316.92909960618</v>
      </c>
      <c r="AI43" s="72"/>
      <c r="AJ43" s="73">
        <v>41</v>
      </c>
      <c r="AK43" s="74">
        <f t="shared" si="5"/>
        <v>385725.63244558929</v>
      </c>
    </row>
    <row r="44" spans="15:37" x14ac:dyDescent="0.2">
      <c r="O44" s="9"/>
      <c r="P44" s="10"/>
      <c r="Q44" s="9"/>
      <c r="R44" s="73">
        <v>42</v>
      </c>
      <c r="S44" s="74">
        <f>(1+($C$10^1/12))*S43</f>
        <v>450595.99273389368</v>
      </c>
      <c r="T44" s="73"/>
      <c r="U44" s="73">
        <v>42</v>
      </c>
      <c r="V44" s="74">
        <f t="shared" si="0"/>
        <v>420605.11845108424</v>
      </c>
      <c r="W44" s="73"/>
      <c r="X44" s="73">
        <v>42</v>
      </c>
      <c r="Y44" s="74">
        <f t="shared" si="1"/>
        <v>429552.56710488239</v>
      </c>
      <c r="Z44" s="73"/>
      <c r="AA44" s="73">
        <v>42</v>
      </c>
      <c r="AB44" s="74">
        <f t="shared" si="2"/>
        <v>392850.85121021519</v>
      </c>
      <c r="AC44" s="72"/>
      <c r="AD44" s="73">
        <v>42</v>
      </c>
      <c r="AE44" s="74">
        <f t="shared" si="3"/>
        <v>279897.99666969414</v>
      </c>
      <c r="AF44" s="73"/>
      <c r="AG44" s="73">
        <v>42</v>
      </c>
      <c r="AH44" s="74">
        <f t="shared" si="4"/>
        <v>406238.62415349192</v>
      </c>
      <c r="AI44" s="72"/>
      <c r="AJ44" s="73">
        <v>42</v>
      </c>
      <c r="AK44" s="74">
        <f t="shared" si="5"/>
        <v>388097.52364710264</v>
      </c>
    </row>
    <row r="45" spans="15:37" x14ac:dyDescent="0.2">
      <c r="O45" s="9"/>
      <c r="P45" s="10"/>
      <c r="Q45" s="9"/>
      <c r="R45" s="73">
        <v>43</v>
      </c>
      <c r="S45" s="74">
        <f>(1+($C$10^1/12))*S44</f>
        <v>454981.41823317629</v>
      </c>
      <c r="T45" s="73"/>
      <c r="U45" s="73">
        <v>43</v>
      </c>
      <c r="V45" s="74">
        <f t="shared" si="0"/>
        <v>424002.75608280412</v>
      </c>
      <c r="W45" s="73"/>
      <c r="X45" s="73">
        <v>43</v>
      </c>
      <c r="Y45" s="74">
        <f t="shared" si="1"/>
        <v>433239.55997253268</v>
      </c>
      <c r="Z45" s="73"/>
      <c r="AA45" s="73">
        <v>43</v>
      </c>
      <c r="AB45" s="74">
        <f t="shared" si="2"/>
        <v>395381.13806771825</v>
      </c>
      <c r="AC45" s="72"/>
      <c r="AD45" s="73">
        <v>43</v>
      </c>
      <c r="AE45" s="74">
        <f t="shared" si="3"/>
        <v>279436.16497518914</v>
      </c>
      <c r="AF45" s="73"/>
      <c r="AG45" s="73">
        <v>43</v>
      </c>
      <c r="AH45" s="74">
        <f t="shared" si="4"/>
        <v>409181.48445329722</v>
      </c>
      <c r="AI45" s="72"/>
      <c r="AJ45" s="73">
        <v>43</v>
      </c>
      <c r="AK45" s="74">
        <f t="shared" si="5"/>
        <v>390484.0000029293</v>
      </c>
    </row>
    <row r="46" spans="15:37" x14ac:dyDescent="0.2">
      <c r="O46" s="9"/>
      <c r="P46" s="10"/>
      <c r="Q46" s="9"/>
      <c r="R46" s="73">
        <v>44</v>
      </c>
      <c r="S46" s="74">
        <f>(1+($C$10^1/12))*S45</f>
        <v>459409.52488613065</v>
      </c>
      <c r="T46" s="73"/>
      <c r="U46" s="73">
        <v>44</v>
      </c>
      <c r="V46" s="74">
        <f t="shared" si="0"/>
        <v>427427.83974637208</v>
      </c>
      <c r="W46" s="73"/>
      <c r="X46" s="73">
        <v>44</v>
      </c>
      <c r="Y46" s="74">
        <f t="shared" si="1"/>
        <v>436958.1995289636</v>
      </c>
      <c r="Z46" s="73"/>
      <c r="AA46" s="73">
        <v>44</v>
      </c>
      <c r="AB46" s="74">
        <f t="shared" si="2"/>
        <v>397927.72208115604</v>
      </c>
      <c r="AC46" s="72"/>
      <c r="AD46" s="73">
        <v>44</v>
      </c>
      <c r="AE46" s="74">
        <f t="shared" si="3"/>
        <v>278975.09530298004</v>
      </c>
      <c r="AF46" s="73"/>
      <c r="AG46" s="73">
        <v>44</v>
      </c>
      <c r="AH46" s="74">
        <f t="shared" si="4"/>
        <v>412145.663323591</v>
      </c>
      <c r="AI46" s="72"/>
      <c r="AJ46" s="73">
        <v>44</v>
      </c>
      <c r="AK46" s="74">
        <f t="shared" si="5"/>
        <v>392885.15119961399</v>
      </c>
    </row>
    <row r="47" spans="15:37" x14ac:dyDescent="0.2">
      <c r="O47" s="9"/>
      <c r="P47" s="10"/>
      <c r="Q47" s="9"/>
      <c r="R47" s="73">
        <v>45</v>
      </c>
      <c r="S47" s="74">
        <f>(1+($C$10^1/12))*S46</f>
        <v>463880.72808708489</v>
      </c>
      <c r="T47" s="73"/>
      <c r="U47" s="73">
        <v>45</v>
      </c>
      <c r="V47" s="74">
        <f t="shared" si="0"/>
        <v>430880.59115014726</v>
      </c>
      <c r="W47" s="73"/>
      <c r="X47" s="73">
        <v>45</v>
      </c>
      <c r="Y47" s="74">
        <f t="shared" si="1"/>
        <v>440708.75740825391</v>
      </c>
      <c r="Z47" s="73"/>
      <c r="AA47" s="73">
        <v>45</v>
      </c>
      <c r="AB47" s="74">
        <f t="shared" si="2"/>
        <v>400490.70821779373</v>
      </c>
      <c r="AC47" s="72"/>
      <c r="AD47" s="73">
        <v>45</v>
      </c>
      <c r="AE47" s="74">
        <f t="shared" si="3"/>
        <v>278514.7863957301</v>
      </c>
      <c r="AF47" s="73"/>
      <c r="AG47" s="73">
        <v>45</v>
      </c>
      <c r="AH47" s="74">
        <f t="shared" si="4"/>
        <v>415131.315199651</v>
      </c>
      <c r="AI47" s="72"/>
      <c r="AJ47" s="73">
        <v>45</v>
      </c>
      <c r="AK47" s="74">
        <f t="shared" si="5"/>
        <v>395301.06747519894</v>
      </c>
    </row>
    <row r="48" spans="15:37" x14ac:dyDescent="0.2">
      <c r="O48" s="9"/>
      <c r="P48" s="10"/>
      <c r="Q48" s="9"/>
      <c r="R48" s="73">
        <v>46</v>
      </c>
      <c r="S48" s="74">
        <f>(1+($C$10^1/12))*S47</f>
        <v>468395.4472731924</v>
      </c>
      <c r="T48" s="73"/>
      <c r="U48" s="73">
        <v>46</v>
      </c>
      <c r="V48" s="74">
        <f t="shared" si="0"/>
        <v>434361.23379344336</v>
      </c>
      <c r="W48" s="73"/>
      <c r="X48" s="73">
        <v>46</v>
      </c>
      <c r="Y48" s="74">
        <f t="shared" si="1"/>
        <v>444491.50757600809</v>
      </c>
      <c r="Z48" s="73"/>
      <c r="AA48" s="73">
        <v>46</v>
      </c>
      <c r="AB48" s="74">
        <f t="shared" si="2"/>
        <v>403070.20212097315</v>
      </c>
      <c r="AC48" s="72"/>
      <c r="AD48" s="73">
        <v>46</v>
      </c>
      <c r="AE48" s="74">
        <f t="shared" si="3"/>
        <v>278055.23699817713</v>
      </c>
      <c r="AF48" s="73"/>
      <c r="AG48" s="73">
        <v>46</v>
      </c>
      <c r="AH48" s="74">
        <f t="shared" si="4"/>
        <v>418138.59563550982</v>
      </c>
      <c r="AI48" s="72"/>
      <c r="AJ48" s="73">
        <v>46</v>
      </c>
      <c r="AK48" s="74">
        <f t="shared" si="5"/>
        <v>397731.8396226152</v>
      </c>
    </row>
    <row r="49" spans="15:37" x14ac:dyDescent="0.2">
      <c r="O49" s="9"/>
      <c r="P49" s="10"/>
      <c r="Q49" s="9"/>
      <c r="R49" s="73">
        <v>47</v>
      </c>
      <c r="S49" s="74">
        <f>(1+($C$10^1/12))*S48</f>
        <v>472954.10596377874</v>
      </c>
      <c r="T49" s="73"/>
      <c r="U49" s="73">
        <v>47</v>
      </c>
      <c r="V49" s="74">
        <f t="shared" si="0"/>
        <v>437869.99298099591</v>
      </c>
      <c r="W49" s="73"/>
      <c r="X49" s="73">
        <v>47</v>
      </c>
      <c r="Y49" s="74">
        <f t="shared" si="1"/>
        <v>448306.72634936887</v>
      </c>
      <c r="Z49" s="73"/>
      <c r="AA49" s="73">
        <v>47</v>
      </c>
      <c r="AB49" s="74">
        <f t="shared" si="2"/>
        <v>405666.31011446728</v>
      </c>
      <c r="AC49" s="72"/>
      <c r="AD49" s="73">
        <v>47</v>
      </c>
      <c r="AE49" s="74">
        <f t="shared" si="3"/>
        <v>277596.44585713011</v>
      </c>
      <c r="AF49" s="73"/>
      <c r="AG49" s="73">
        <v>47</v>
      </c>
      <c r="AH49" s="74">
        <f t="shared" si="4"/>
        <v>421167.66131205938</v>
      </c>
      <c r="AI49" s="72"/>
      <c r="AJ49" s="73">
        <v>47</v>
      </c>
      <c r="AK49" s="74">
        <f t="shared" si="5"/>
        <v>400177.5589930946</v>
      </c>
    </row>
    <row r="50" spans="15:37" x14ac:dyDescent="0.2">
      <c r="O50" s="9"/>
      <c r="P50" s="10"/>
      <c r="Q50" s="9"/>
      <c r="R50" s="73">
        <v>48</v>
      </c>
      <c r="S50" s="74">
        <f>(1+($C$10^1/12))*S49</f>
        <v>477557.13180007116</v>
      </c>
      <c r="T50" s="73"/>
      <c r="U50" s="73">
        <v>48</v>
      </c>
      <c r="V50" s="74">
        <f t="shared" si="0"/>
        <v>441407.09583754657</v>
      </c>
      <c r="W50" s="73"/>
      <c r="X50" s="73">
        <v>48</v>
      </c>
      <c r="Y50" s="74">
        <f t="shared" si="1"/>
        <v>452154.69241720095</v>
      </c>
      <c r="Z50" s="73"/>
      <c r="AA50" s="73">
        <v>48</v>
      </c>
      <c r="AB50" s="74">
        <f t="shared" si="2"/>
        <v>408279.13920686283</v>
      </c>
      <c r="AC50" s="72"/>
      <c r="AD50" s="73">
        <v>48</v>
      </c>
      <c r="AE50" s="74">
        <f t="shared" si="3"/>
        <v>277138.41172146582</v>
      </c>
      <c r="AF50" s="73"/>
      <c r="AG50" s="73">
        <v>48</v>
      </c>
      <c r="AH50" s="74">
        <f t="shared" si="4"/>
        <v>424218.67004521418</v>
      </c>
      <c r="AI50" s="72"/>
      <c r="AJ50" s="73">
        <v>48</v>
      </c>
      <c r="AK50" s="74">
        <f t="shared" si="5"/>
        <v>402638.31749960297</v>
      </c>
    </row>
    <row r="51" spans="15:37" x14ac:dyDescent="0.2">
      <c r="O51" s="9"/>
      <c r="P51" s="10"/>
      <c r="Q51" s="9"/>
      <c r="R51" s="73">
        <v>49</v>
      </c>
      <c r="S51" s="74">
        <f>(1+($C$10^1/12))*S50</f>
        <v>482204.95658531529</v>
      </c>
      <c r="T51" s="73"/>
      <c r="U51" s="73">
        <v>49</v>
      </c>
      <c r="V51" s="74">
        <f t="shared" si="0"/>
        <v>444972.77132254484</v>
      </c>
      <c r="W51" s="73"/>
      <c r="X51" s="73">
        <v>49</v>
      </c>
      <c r="Y51" s="74">
        <f t="shared" si="1"/>
        <v>456035.68686044862</v>
      </c>
      <c r="Z51" s="73"/>
      <c r="AA51" s="73">
        <v>49</v>
      </c>
      <c r="AB51" s="74">
        <f t="shared" si="2"/>
        <v>410908.79709597101</v>
      </c>
      <c r="AC51" s="72"/>
      <c r="AD51" s="73">
        <v>49</v>
      </c>
      <c r="AE51" s="74">
        <f t="shared" si="3"/>
        <v>276681.13334212539</v>
      </c>
      <c r="AF51" s="73"/>
      <c r="AG51" s="73">
        <v>49</v>
      </c>
      <c r="AH51" s="74">
        <f t="shared" si="4"/>
        <v>427291.78079413343</v>
      </c>
      <c r="AI51" s="72"/>
      <c r="AJ51" s="73">
        <v>49</v>
      </c>
      <c r="AK51" s="74">
        <f t="shared" si="5"/>
        <v>405114.2076202943</v>
      </c>
    </row>
    <row r="52" spans="15:37" x14ac:dyDescent="0.2">
      <c r="O52" s="9"/>
      <c r="P52" s="10"/>
      <c r="Q52" s="9"/>
      <c r="R52" s="73">
        <v>50</v>
      </c>
      <c r="S52" s="74">
        <f>(1+($C$10^1/12))*S51</f>
        <v>486898.01632528182</v>
      </c>
      <c r="T52" s="73"/>
      <c r="U52" s="73">
        <v>50</v>
      </c>
      <c r="V52" s="74">
        <f t="shared" si="0"/>
        <v>448567.25024496904</v>
      </c>
      <c r="W52" s="73"/>
      <c r="X52" s="73">
        <v>50</v>
      </c>
      <c r="Y52" s="74">
        <f t="shared" si="1"/>
        <v>459949.99317266751</v>
      </c>
      <c r="Z52" s="73"/>
      <c r="AA52" s="73">
        <v>50</v>
      </c>
      <c r="AB52" s="74">
        <f t="shared" si="2"/>
        <v>413555.39217326662</v>
      </c>
      <c r="AC52" s="72"/>
      <c r="AD52" s="73">
        <v>50</v>
      </c>
      <c r="AE52" s="74">
        <f t="shared" si="3"/>
        <v>276224.60947211087</v>
      </c>
      <c r="AF52" s="73"/>
      <c r="AG52" s="73">
        <v>50</v>
      </c>
      <c r="AH52" s="74">
        <f t="shared" si="4"/>
        <v>430387.15366950294</v>
      </c>
      <c r="AI52" s="72"/>
      <c r="AJ52" s="73">
        <v>50</v>
      </c>
      <c r="AK52" s="74">
        <f t="shared" si="5"/>
        <v>407605.32240198611</v>
      </c>
    </row>
    <row r="53" spans="15:37" x14ac:dyDescent="0.2">
      <c r="O53" s="9"/>
      <c r="P53" s="10"/>
      <c r="Q53" s="9"/>
      <c r="R53" s="73">
        <v>51</v>
      </c>
      <c r="S53" s="74">
        <f>(1+($C$10^1/12))*S52</f>
        <v>491636.75126916758</v>
      </c>
      <c r="T53" s="73"/>
      <c r="U53" s="73">
        <v>51</v>
      </c>
      <c r="V53" s="74">
        <f t="shared" si="0"/>
        <v>452190.76527826663</v>
      </c>
      <c r="W53" s="73"/>
      <c r="X53" s="73">
        <v>51</v>
      </c>
      <c r="Y53" s="74">
        <f t="shared" si="1"/>
        <v>463897.89728073293</v>
      </c>
      <c r="Z53" s="73"/>
      <c r="AA53" s="73">
        <v>51</v>
      </c>
      <c r="AB53" s="74">
        <f t="shared" si="2"/>
        <v>416219.03352835588</v>
      </c>
      <c r="AC53" s="72"/>
      <c r="AD53" s="73">
        <v>51</v>
      </c>
      <c r="AE53" s="74">
        <f t="shared" si="3"/>
        <v>275768.83886648185</v>
      </c>
      <c r="AF53" s="73"/>
      <c r="AG53" s="73">
        <v>51</v>
      </c>
      <c r="AH53" s="74">
        <f t="shared" si="4"/>
        <v>433504.9499418771</v>
      </c>
      <c r="AI53" s="72"/>
      <c r="AJ53" s="73">
        <v>51</v>
      </c>
      <c r="AK53" s="74">
        <f t="shared" si="5"/>
        <v>410111.75546365633</v>
      </c>
    </row>
    <row r="54" spans="15:37" x14ac:dyDescent="0.2">
      <c r="O54" s="9"/>
      <c r="P54" s="10"/>
      <c r="Q54" s="9"/>
      <c r="R54" s="73">
        <v>52</v>
      </c>
      <c r="S54" s="74">
        <f>(1+($C$10^1/12))*S53</f>
        <v>496421.60595089471</v>
      </c>
      <c r="T54" s="73"/>
      <c r="U54" s="73">
        <v>52</v>
      </c>
      <c r="V54" s="74">
        <f t="shared" si="0"/>
        <v>455843.55097541533</v>
      </c>
      <c r="W54" s="73"/>
      <c r="X54" s="73">
        <v>52</v>
      </c>
      <c r="Y54" s="74">
        <f t="shared" si="1"/>
        <v>467879.68756572594</v>
      </c>
      <c r="Z54" s="73"/>
      <c r="AA54" s="73">
        <v>52</v>
      </c>
      <c r="AB54" s="74">
        <f t="shared" si="2"/>
        <v>418899.83095347305</v>
      </c>
      <c r="AC54" s="72"/>
      <c r="AD54" s="73">
        <v>52</v>
      </c>
      <c r="AE54" s="74">
        <f t="shared" si="3"/>
        <v>275313.82028235216</v>
      </c>
      <c r="AF54" s="73"/>
      <c r="AG54" s="73">
        <v>52</v>
      </c>
      <c r="AH54" s="74">
        <f t="shared" si="4"/>
        <v>436645.33205008105</v>
      </c>
      <c r="AI54" s="72"/>
      <c r="AJ54" s="73">
        <v>52</v>
      </c>
      <c r="AK54" s="74">
        <f t="shared" si="5"/>
        <v>412633.60099996161</v>
      </c>
    </row>
    <row r="55" spans="15:37" x14ac:dyDescent="0.2">
      <c r="O55" s="9"/>
      <c r="P55" s="10"/>
      <c r="Q55" s="9"/>
      <c r="R55" s="73">
        <v>53</v>
      </c>
      <c r="S55" s="74">
        <f>(1+($C$10^1/12))*S54</f>
        <v>501253.02923081175</v>
      </c>
      <c r="T55" s="73"/>
      <c r="U55" s="73">
        <v>53</v>
      </c>
      <c r="V55" s="74">
        <f t="shared" si="0"/>
        <v>459525.84378410596</v>
      </c>
      <c r="W55" s="73"/>
      <c r="X55" s="73">
        <v>53</v>
      </c>
      <c r="Y55" s="74">
        <f t="shared" si="1"/>
        <v>471895.65488399845</v>
      </c>
      <c r="Z55" s="73"/>
      <c r="AA55" s="73">
        <v>53</v>
      </c>
      <c r="AB55" s="74">
        <f t="shared" si="2"/>
        <v>421597.89494800585</v>
      </c>
      <c r="AC55" s="72"/>
      <c r="AD55" s="73">
        <v>53</v>
      </c>
      <c r="AE55" s="74">
        <f t="shared" si="3"/>
        <v>274859.55247888627</v>
      </c>
      <c r="AF55" s="73"/>
      <c r="AG55" s="73">
        <v>53</v>
      </c>
      <c r="AH55" s="74">
        <f t="shared" si="4"/>
        <v>439808.4636096739</v>
      </c>
      <c r="AI55" s="72"/>
      <c r="AJ55" s="73">
        <v>53</v>
      </c>
      <c r="AK55" s="74">
        <f t="shared" si="5"/>
        <v>415170.9537847772</v>
      </c>
    </row>
    <row r="56" spans="15:37" x14ac:dyDescent="0.2">
      <c r="O56" s="9"/>
      <c r="P56" s="10"/>
      <c r="Q56" s="9"/>
      <c r="R56" s="73">
        <v>54</v>
      </c>
      <c r="S56" s="74">
        <f>(1+($C$10^1/12))*S55</f>
        <v>506131.47433780058</v>
      </c>
      <c r="T56" s="73"/>
      <c r="U56" s="73">
        <v>54</v>
      </c>
      <c r="V56" s="74">
        <f t="shared" si="0"/>
        <v>463237.88206204784</v>
      </c>
      <c r="W56" s="73"/>
      <c r="X56" s="73">
        <v>54</v>
      </c>
      <c r="Y56" s="74">
        <f t="shared" si="1"/>
        <v>475946.09258841944</v>
      </c>
      <c r="Z56" s="73"/>
      <c r="AA56" s="73">
        <v>54</v>
      </c>
      <c r="AB56" s="74">
        <f t="shared" si="2"/>
        <v>424313.3367230501</v>
      </c>
      <c r="AC56" s="72"/>
      <c r="AD56" s="73">
        <v>54</v>
      </c>
      <c r="AE56" s="74">
        <f t="shared" si="3"/>
        <v>274406.03421729611</v>
      </c>
      <c r="AF56" s="73"/>
      <c r="AG56" s="73">
        <v>54</v>
      </c>
      <c r="AH56" s="74">
        <f t="shared" si="4"/>
        <v>442994.50942147302</v>
      </c>
      <c r="AI56" s="72"/>
      <c r="AJ56" s="73">
        <v>54</v>
      </c>
      <c r="AK56" s="74">
        <f t="shared" si="5"/>
        <v>417723.90917475877</v>
      </c>
    </row>
    <row r="57" spans="15:37" x14ac:dyDescent="0.2">
      <c r="O57" s="9"/>
      <c r="P57" s="10"/>
      <c r="Q57" s="9"/>
      <c r="R57" s="73">
        <v>55</v>
      </c>
      <c r="S57" s="74">
        <f>(1+($C$10^1/12))*S56</f>
        <v>511057.39891179319</v>
      </c>
      <c r="T57" s="73"/>
      <c r="U57" s="73">
        <v>55</v>
      </c>
      <c r="V57" s="74">
        <f t="shared" si="0"/>
        <v>466979.90609239799</v>
      </c>
      <c r="W57" s="73"/>
      <c r="X57" s="73">
        <v>55</v>
      </c>
      <c r="Y57" s="74">
        <f t="shared" si="1"/>
        <v>480031.2965498034</v>
      </c>
      <c r="Z57" s="73"/>
      <c r="AA57" s="73">
        <v>55</v>
      </c>
      <c r="AB57" s="74">
        <f t="shared" si="2"/>
        <v>427046.26820599375</v>
      </c>
      <c r="AC57" s="72"/>
      <c r="AD57" s="73">
        <v>55</v>
      </c>
      <c r="AE57" s="74">
        <f t="shared" si="3"/>
        <v>273953.26426083758</v>
      </c>
      <c r="AF57" s="73"/>
      <c r="AG57" s="73">
        <v>55</v>
      </c>
      <c r="AH57" s="74">
        <f t="shared" si="4"/>
        <v>446203.63548014045</v>
      </c>
      <c r="AI57" s="72"/>
      <c r="AJ57" s="73">
        <v>55</v>
      </c>
      <c r="AK57" s="74">
        <f t="shared" si="5"/>
        <v>420292.56311292585</v>
      </c>
    </row>
    <row r="58" spans="15:37" x14ac:dyDescent="0.2">
      <c r="O58" s="9"/>
      <c r="P58" s="10"/>
      <c r="Q58" s="9"/>
      <c r="R58" s="73">
        <v>56</v>
      </c>
      <c r="S58" s="74">
        <f>(1+($C$10^1/12))*S57</f>
        <v>516031.26504670217</v>
      </c>
      <c r="T58" s="73"/>
      <c r="U58" s="73">
        <v>56</v>
      </c>
      <c r="V58" s="74">
        <f t="shared" si="0"/>
        <v>470752.15809931472</v>
      </c>
      <c r="W58" s="73"/>
      <c r="X58" s="73">
        <v>56</v>
      </c>
      <c r="Y58" s="74">
        <f t="shared" si="1"/>
        <v>484151.56517852255</v>
      </c>
      <c r="Z58" s="73"/>
      <c r="AA58" s="73">
        <v>56</v>
      </c>
      <c r="AB58" s="74">
        <f t="shared" si="2"/>
        <v>429796.80204513046</v>
      </c>
      <c r="AC58" s="72"/>
      <c r="AD58" s="73">
        <v>56</v>
      </c>
      <c r="AE58" s="74">
        <f t="shared" si="3"/>
        <v>273501.2413748072</v>
      </c>
      <c r="AF58" s="73"/>
      <c r="AG58" s="73">
        <v>56</v>
      </c>
      <c r="AH58" s="74">
        <f t="shared" si="4"/>
        <v>449436.0089828312</v>
      </c>
      <c r="AI58" s="72"/>
      <c r="AJ58" s="73">
        <v>56</v>
      </c>
      <c r="AK58" s="74">
        <f t="shared" si="5"/>
        <v>422877.01213226776</v>
      </c>
    </row>
    <row r="59" spans="15:37" x14ac:dyDescent="0.2">
      <c r="O59" s="9"/>
      <c r="P59" s="10"/>
      <c r="Q59" s="9"/>
      <c r="R59" s="73">
        <v>57</v>
      </c>
      <c r="S59" s="74">
        <f>(1+($C$10^1/12))*S58</f>
        <v>521053.53933376918</v>
      </c>
      <c r="T59" s="73"/>
      <c r="U59" s="73">
        <v>57</v>
      </c>
      <c r="V59" s="74">
        <f t="shared" si="0"/>
        <v>474554.88226363703</v>
      </c>
      <c r="W59" s="73"/>
      <c r="X59" s="73">
        <v>57</v>
      </c>
      <c r="Y59" s="74">
        <f t="shared" si="1"/>
        <v>488307.19944630488</v>
      </c>
      <c r="Z59" s="73"/>
      <c r="AA59" s="73">
        <v>57</v>
      </c>
      <c r="AB59" s="74">
        <f t="shared" si="2"/>
        <v>432565.05161430273</v>
      </c>
      <c r="AC59" s="72"/>
      <c r="AD59" s="73">
        <v>57</v>
      </c>
      <c r="AE59" s="74">
        <f t="shared" si="3"/>
        <v>273049.96432653873</v>
      </c>
      <c r="AF59" s="73"/>
      <c r="AG59" s="73">
        <v>57</v>
      </c>
      <c r="AH59" s="74">
        <f t="shared" si="4"/>
        <v>452691.79833790433</v>
      </c>
      <c r="AI59" s="72"/>
      <c r="AJ59" s="73">
        <v>57</v>
      </c>
      <c r="AK59" s="74">
        <f t="shared" si="5"/>
        <v>425477.35335937107</v>
      </c>
    </row>
    <row r="60" spans="15:37" x14ac:dyDescent="0.2">
      <c r="O60" s="9"/>
      <c r="P60" s="10"/>
      <c r="Q60" s="9"/>
      <c r="R60" s="73">
        <v>58</v>
      </c>
      <c r="S60" s="74">
        <f>(1+($C$10^1/12))*S59</f>
        <v>526124.69290533499</v>
      </c>
      <c r="T60" s="73"/>
      <c r="U60" s="73">
        <v>58</v>
      </c>
      <c r="V60" s="74">
        <f t="shared" si="0"/>
        <v>478388.32473869063</v>
      </c>
      <c r="W60" s="73"/>
      <c r="X60" s="73">
        <v>58</v>
      </c>
      <c r="Y60" s="74">
        <f t="shared" si="1"/>
        <v>492498.502908219</v>
      </c>
      <c r="Z60" s="73"/>
      <c r="AA60" s="73">
        <v>58</v>
      </c>
      <c r="AB60" s="74">
        <f t="shared" si="2"/>
        <v>435351.13101757516</v>
      </c>
      <c r="AC60" s="72"/>
      <c r="AD60" s="73">
        <v>58</v>
      </c>
      <c r="AE60" s="74">
        <f t="shared" si="3"/>
        <v>272599.43188539991</v>
      </c>
      <c r="AF60" s="73"/>
      <c r="AG60" s="73">
        <v>58</v>
      </c>
      <c r="AH60" s="74">
        <f t="shared" si="4"/>
        <v>455971.1731736972</v>
      </c>
      <c r="AI60" s="72"/>
      <c r="AJ60" s="73">
        <v>58</v>
      </c>
      <c r="AK60" s="74">
        <f t="shared" si="5"/>
        <v>428093.68451807008</v>
      </c>
    </row>
    <row r="61" spans="15:37" x14ac:dyDescent="0.2">
      <c r="O61" s="9"/>
      <c r="P61" s="10"/>
      <c r="Q61" s="9"/>
      <c r="R61" s="73">
        <v>59</v>
      </c>
      <c r="S61" s="74">
        <f>(1+($C$10^1/12))*S60</f>
        <v>531245.20147903613</v>
      </c>
      <c r="T61" s="73"/>
      <c r="U61" s="73">
        <v>59</v>
      </c>
      <c r="V61" s="74">
        <f t="shared" si="0"/>
        <v>482252.73366622161</v>
      </c>
      <c r="W61" s="73"/>
      <c r="X61" s="73">
        <v>59</v>
      </c>
      <c r="Y61" s="74">
        <f t="shared" si="1"/>
        <v>496725.78172484791</v>
      </c>
      <c r="Z61" s="73"/>
      <c r="AA61" s="73">
        <v>59</v>
      </c>
      <c r="AB61" s="74">
        <f t="shared" si="2"/>
        <v>438155.15509393747</v>
      </c>
      <c r="AC61" s="72"/>
      <c r="AD61" s="73">
        <v>59</v>
      </c>
      <c r="AE61" s="74">
        <f t="shared" si="3"/>
        <v>272149.64282278897</v>
      </c>
      <c r="AF61" s="73"/>
      <c r="AG61" s="73">
        <v>59</v>
      </c>
      <c r="AH61" s="74">
        <f t="shared" si="4"/>
        <v>459274.30434736301</v>
      </c>
      <c r="AI61" s="72"/>
      <c r="AJ61" s="73">
        <v>59</v>
      </c>
      <c r="AK61" s="74">
        <f t="shared" si="5"/>
        <v>430726.1039331191</v>
      </c>
    </row>
    <row r="62" spans="15:37" x14ac:dyDescent="0.2">
      <c r="O62" s="9"/>
      <c r="P62" s="10"/>
      <c r="Q62" s="9"/>
      <c r="R62" s="73">
        <v>60</v>
      </c>
      <c r="S62" s="74">
        <f>(1+($C$10^1/12))*S61</f>
        <v>536415.54540243081</v>
      </c>
      <c r="T62" s="73"/>
      <c r="U62" s="73">
        <v>60</v>
      </c>
      <c r="V62" s="74">
        <f t="shared" si="0"/>
        <v>486148.35919245897</v>
      </c>
      <c r="W62" s="73"/>
      <c r="X62" s="73">
        <v>60</v>
      </c>
      <c r="Y62" s="74">
        <f t="shared" si="1"/>
        <v>500989.34468465287</v>
      </c>
      <c r="Z62" s="73"/>
      <c r="AA62" s="73">
        <v>60</v>
      </c>
      <c r="AB62" s="74">
        <f t="shared" si="2"/>
        <v>440977.23942203831</v>
      </c>
      <c r="AC62" s="72"/>
      <c r="AD62" s="73">
        <v>60</v>
      </c>
      <c r="AE62" s="74">
        <f t="shared" si="3"/>
        <v>271700.59591213136</v>
      </c>
      <c r="AF62" s="73"/>
      <c r="AG62" s="73">
        <v>60</v>
      </c>
      <c r="AH62" s="74">
        <f t="shared" si="4"/>
        <v>462601.3639537727</v>
      </c>
      <c r="AI62" s="72"/>
      <c r="AJ62" s="73">
        <v>60</v>
      </c>
      <c r="AK62" s="74">
        <f t="shared" si="5"/>
        <v>433374.71053388785</v>
      </c>
    </row>
    <row r="63" spans="15:37" x14ac:dyDescent="0.2">
      <c r="O63" s="9"/>
      <c r="P63" s="10"/>
      <c r="Q63" s="9"/>
      <c r="R63" s="73">
        <v>61</v>
      </c>
      <c r="S63" s="74">
        <f>(1+($C$10^1/12))*S62</f>
        <v>541636.20969805995</v>
      </c>
      <c r="T63" s="73"/>
      <c r="U63" s="73">
        <v>61</v>
      </c>
      <c r="V63" s="74">
        <f t="shared" si="0"/>
        <v>490075.45348430664</v>
      </c>
      <c r="W63" s="73"/>
      <c r="X63" s="73">
        <v>61</v>
      </c>
      <c r="Y63" s="74">
        <f t="shared" si="1"/>
        <v>505289.50322652952</v>
      </c>
      <c r="Z63" s="73"/>
      <c r="AA63" s="73">
        <v>61</v>
      </c>
      <c r="AB63" s="74">
        <f t="shared" si="2"/>
        <v>443817.50032494904</v>
      </c>
      <c r="AC63" s="72"/>
      <c r="AD63" s="73">
        <v>61</v>
      </c>
      <c r="AE63" s="74">
        <f t="shared" si="3"/>
        <v>271252.28992887633</v>
      </c>
      <c r="AF63" s="73"/>
      <c r="AG63" s="73">
        <v>61</v>
      </c>
      <c r="AH63" s="74">
        <f t="shared" si="4"/>
        <v>465952.52533448115</v>
      </c>
      <c r="AI63" s="72"/>
      <c r="AJ63" s="73">
        <v>61</v>
      </c>
      <c r="AK63" s="74">
        <f t="shared" si="5"/>
        <v>436039.60385807912</v>
      </c>
    </row>
    <row r="64" spans="15:37" x14ac:dyDescent="0.2">
      <c r="O64" s="9"/>
      <c r="P64" s="10"/>
      <c r="Q64" s="9"/>
      <c r="R64" s="73">
        <v>62</v>
      </c>
      <c r="S64" s="74">
        <f>(1+($C$10^1/12))*S63</f>
        <v>546907.68410894624</v>
      </c>
      <c r="T64" s="73"/>
      <c r="U64" s="73">
        <v>62</v>
      </c>
      <c r="V64" s="74">
        <f t="shared" si="0"/>
        <v>494034.27074566652</v>
      </c>
      <c r="W64" s="73"/>
      <c r="X64" s="73">
        <v>62</v>
      </c>
      <c r="Y64" s="74">
        <f t="shared" si="1"/>
        <v>509626.57146255724</v>
      </c>
      <c r="Z64" s="73"/>
      <c r="AA64" s="73">
        <v>62</v>
      </c>
      <c r="AB64" s="74">
        <f t="shared" si="2"/>
        <v>446676.05487495859</v>
      </c>
      <c r="AC64" s="72"/>
      <c r="AD64" s="73">
        <v>62</v>
      </c>
      <c r="AE64" s="74">
        <f t="shared" si="3"/>
        <v>270804.72365049366</v>
      </c>
      <c r="AF64" s="73"/>
      <c r="AG64" s="73">
        <v>62</v>
      </c>
      <c r="AH64" s="74">
        <f t="shared" si="4"/>
        <v>469327.96308675839</v>
      </c>
      <c r="AI64" s="72"/>
      <c r="AJ64" s="73">
        <v>62</v>
      </c>
      <c r="AK64" s="74">
        <f t="shared" si="5"/>
        <v>438720.88405546977</v>
      </c>
    </row>
    <row r="65" spans="15:37" x14ac:dyDescent="0.2">
      <c r="O65" s="9"/>
      <c r="P65" s="10"/>
      <c r="Q65" s="9"/>
      <c r="R65" s="73">
        <v>63</v>
      </c>
      <c r="S65" s="74">
        <f>(1+($C$10^1/12))*S64</f>
        <v>552230.46314453648</v>
      </c>
      <c r="T65" s="73"/>
      <c r="U65" s="73">
        <v>63</v>
      </c>
      <c r="V65" s="74">
        <f t="shared" si="0"/>
        <v>498025.06723389321</v>
      </c>
      <c r="W65" s="73"/>
      <c r="X65" s="73">
        <v>63</v>
      </c>
      <c r="Y65" s="74">
        <f t="shared" si="1"/>
        <v>514000.86620094423</v>
      </c>
      <c r="Z65" s="73"/>
      <c r="AA65" s="73">
        <v>63</v>
      </c>
      <c r="AB65" s="74">
        <f t="shared" si="2"/>
        <v>449553.020898399</v>
      </c>
      <c r="AC65" s="72"/>
      <c r="AD65" s="73">
        <v>63</v>
      </c>
      <c r="AE65" s="74">
        <f t="shared" si="3"/>
        <v>270357.89585647034</v>
      </c>
      <c r="AF65" s="73"/>
      <c r="AG65" s="73">
        <v>63</v>
      </c>
      <c r="AH65" s="74">
        <f t="shared" si="4"/>
        <v>472727.85307268606</v>
      </c>
      <c r="AI65" s="72"/>
      <c r="AJ65" s="73">
        <v>63</v>
      </c>
      <c r="AK65" s="74">
        <f t="shared" si="5"/>
        <v>441418.65189167421</v>
      </c>
    </row>
    <row r="66" spans="15:37" x14ac:dyDescent="0.2">
      <c r="O66" s="9"/>
      <c r="P66" s="10"/>
      <c r="Q66" s="9"/>
      <c r="R66" s="73">
        <v>64</v>
      </c>
      <c r="S66" s="74">
        <f>(1+($C$10^1/12))*S65</f>
        <v>557605.04612709058</v>
      </c>
      <c r="T66" s="73"/>
      <c r="U66" s="73">
        <v>64</v>
      </c>
      <c r="V66" s="74">
        <f t="shared" si="0"/>
        <v>502048.10127638187</v>
      </c>
      <c r="W66" s="73"/>
      <c r="X66" s="73">
        <v>64</v>
      </c>
      <c r="Y66" s="74">
        <f t="shared" si="1"/>
        <v>518412.70696916903</v>
      </c>
      <c r="Z66" s="73"/>
      <c r="AA66" s="73">
        <v>64</v>
      </c>
      <c r="AB66" s="74">
        <f t="shared" si="2"/>
        <v>452448.51698050206</v>
      </c>
      <c r="AC66" s="72"/>
      <c r="AD66" s="73">
        <v>64</v>
      </c>
      <c r="AE66" s="74">
        <f t="shared" si="3"/>
        <v>269911.80532830715</v>
      </c>
      <c r="AF66" s="73"/>
      <c r="AG66" s="73">
        <v>64</v>
      </c>
      <c r="AH66" s="74">
        <f t="shared" si="4"/>
        <v>476152.37242832012</v>
      </c>
      <c r="AI66" s="72"/>
      <c r="AJ66" s="73">
        <v>64</v>
      </c>
      <c r="AK66" s="74">
        <f t="shared" si="5"/>
        <v>444133.00875193143</v>
      </c>
    </row>
    <row r="67" spans="15:37" x14ac:dyDescent="0.2">
      <c r="O67" s="9"/>
      <c r="P67" s="10"/>
      <c r="Q67" s="9"/>
      <c r="R67" s="73">
        <v>65</v>
      </c>
      <c r="S67" s="74">
        <f>(1+($C$10^1/12))*S66</f>
        <v>563031.93723852246</v>
      </c>
      <c r="T67" s="73"/>
      <c r="U67" s="73">
        <v>65</v>
      </c>
      <c r="V67" s="74">
        <f t="shared" si="0"/>
        <v>506103.63328728994</v>
      </c>
      <c r="W67" s="73"/>
      <c r="X67" s="73">
        <v>65</v>
      </c>
      <c r="Y67" s="74">
        <f t="shared" si="1"/>
        <v>522862.41603732109</v>
      </c>
      <c r="Z67" s="73"/>
      <c r="AA67" s="73">
        <v>65</v>
      </c>
      <c r="AB67" s="74">
        <f t="shared" si="2"/>
        <v>455362.66247028724</v>
      </c>
      <c r="AC67" s="72"/>
      <c r="AD67" s="73">
        <v>65</v>
      </c>
      <c r="AE67" s="74">
        <f t="shared" si="3"/>
        <v>269466.45084951544</v>
      </c>
      <c r="AF67" s="73"/>
      <c r="AG67" s="73">
        <v>65</v>
      </c>
      <c r="AH67" s="74">
        <f t="shared" si="4"/>
        <v>479601.69957291964</v>
      </c>
      <c r="AI67" s="72"/>
      <c r="AJ67" s="73">
        <v>65</v>
      </c>
      <c r="AK67" s="74">
        <f t="shared" si="5"/>
        <v>446864.0566449152</v>
      </c>
    </row>
    <row r="68" spans="15:37" x14ac:dyDescent="0.2">
      <c r="O68" s="9"/>
      <c r="P68" s="10"/>
      <c r="Q68" s="9"/>
      <c r="R68" s="73">
        <v>66</v>
      </c>
      <c r="S68" s="74">
        <f>(1+($C$10^1/12))*S67</f>
        <v>568511.64556769631</v>
      </c>
      <c r="T68" s="73"/>
      <c r="U68" s="73">
        <v>66</v>
      </c>
      <c r="V68" s="74">
        <f t="shared" si="0"/>
        <v>510191.9257843938</v>
      </c>
      <c r="W68" s="73"/>
      <c r="X68" s="73">
        <v>66</v>
      </c>
      <c r="Y68" s="74">
        <f t="shared" si="1"/>
        <v>527350.3184416414</v>
      </c>
      <c r="Z68" s="73"/>
      <c r="AA68" s="73">
        <v>66</v>
      </c>
      <c r="AB68" s="74">
        <f t="shared" si="2"/>
        <v>458295.57748548122</v>
      </c>
      <c r="AC68" s="72"/>
      <c r="AD68" s="73">
        <v>66</v>
      </c>
      <c r="AE68" s="74">
        <f t="shared" si="3"/>
        <v>269021.83120561374</v>
      </c>
      <c r="AF68" s="73"/>
      <c r="AG68" s="73">
        <v>66</v>
      </c>
      <c r="AH68" s="74">
        <f t="shared" si="4"/>
        <v>483076.01421824249</v>
      </c>
      <c r="AI68" s="72"/>
      <c r="AJ68" s="73">
        <v>66</v>
      </c>
      <c r="AK68" s="74">
        <f t="shared" si="5"/>
        <v>449611.89820656757</v>
      </c>
    </row>
    <row r="69" spans="15:37" x14ac:dyDescent="0.2">
      <c r="O69" s="9"/>
      <c r="P69" s="10"/>
      <c r="Q69" s="9"/>
      <c r="R69" s="73">
        <v>67</v>
      </c>
      <c r="S69" s="74">
        <f>(1+($C$10^1/12))*S68</f>
        <v>574044.68515818391</v>
      </c>
      <c r="T69" s="73"/>
      <c r="U69" s="73">
        <v>67</v>
      </c>
      <c r="V69" s="74">
        <f t="shared" ref="V69:V132" si="6">(1+($C$11^1/12))*V68</f>
        <v>514313.24340608198</v>
      </c>
      <c r="W69" s="73"/>
      <c r="X69" s="73">
        <v>67</v>
      </c>
      <c r="Y69" s="74">
        <f t="shared" ref="Y69:Y132" si="7">(1+($C$12^1/12))*Y68</f>
        <v>531876.74200826557</v>
      </c>
      <c r="Z69" s="73"/>
      <c r="AA69" s="73">
        <v>67</v>
      </c>
      <c r="AB69" s="74">
        <f t="shared" ref="AB69:AB132" si="8">(1+($C$13^1/12))*AB68</f>
        <v>461247.3829174689</v>
      </c>
      <c r="AC69" s="72"/>
      <c r="AD69" s="73">
        <v>67</v>
      </c>
      <c r="AE69" s="74">
        <f t="shared" ref="AE69:AE132" si="9">(1+($C$14^1/12))*AE68</f>
        <v>268577.94518412446</v>
      </c>
      <c r="AF69" s="73"/>
      <c r="AG69" s="73">
        <v>67</v>
      </c>
      <c r="AH69" s="74">
        <f t="shared" ref="AH69:AH132" si="10">(1+($C$15^1/12))*AH68</f>
        <v>486575.4973779085</v>
      </c>
      <c r="AI69" s="72"/>
      <c r="AJ69" s="73">
        <v>67</v>
      </c>
      <c r="AK69" s="74">
        <f t="shared" ref="AK69:AK132" si="11">(1+($C$16^1/12))*AK68</f>
        <v>452376.63670395612</v>
      </c>
    </row>
    <row r="70" spans="15:37" x14ac:dyDescent="0.2">
      <c r="O70" s="9"/>
      <c r="P70" s="10"/>
      <c r="Q70" s="9"/>
      <c r="R70" s="73">
        <v>68</v>
      </c>
      <c r="S70" s="74">
        <f>(1+($C$10^1/12))*S69</f>
        <v>579631.57505648595</v>
      </c>
      <c r="T70" s="73"/>
      <c r="U70" s="73">
        <v>68</v>
      </c>
      <c r="V70" s="74">
        <f t="shared" si="6"/>
        <v>518467.8529284852</v>
      </c>
      <c r="W70" s="73"/>
      <c r="X70" s="73">
        <v>68</v>
      </c>
      <c r="Y70" s="74">
        <f t="shared" si="7"/>
        <v>536442.01737716992</v>
      </c>
      <c r="Z70" s="73"/>
      <c r="AA70" s="73">
        <v>68</v>
      </c>
      <c r="AB70" s="74">
        <f t="shared" si="8"/>
        <v>464218.20043627644</v>
      </c>
      <c r="AC70" s="72"/>
      <c r="AD70" s="73">
        <v>68</v>
      </c>
      <c r="AE70" s="74">
        <f t="shared" si="9"/>
        <v>268134.79157457064</v>
      </c>
      <c r="AF70" s="73"/>
      <c r="AG70" s="73">
        <v>68</v>
      </c>
      <c r="AH70" s="74">
        <f t="shared" si="10"/>
        <v>490100.33137683035</v>
      </c>
      <c r="AI70" s="72"/>
      <c r="AJ70" s="73">
        <v>68</v>
      </c>
      <c r="AK70" s="74">
        <f t="shared" si="11"/>
        <v>455158.37603915483</v>
      </c>
    </row>
    <row r="71" spans="15:37" x14ac:dyDescent="0.2">
      <c r="O71" s="9"/>
      <c r="P71" s="10"/>
      <c r="Q71" s="9"/>
      <c r="R71" s="73">
        <v>69</v>
      </c>
      <c r="S71" s="74">
        <f>(1+($C$10^1/12))*S70</f>
        <v>585272.83936072316</v>
      </c>
      <c r="T71" s="73"/>
      <c r="U71" s="73">
        <v>69</v>
      </c>
      <c r="V71" s="74">
        <f t="shared" si="6"/>
        <v>522656.02328274515</v>
      </c>
      <c r="W71" s="73"/>
      <c r="X71" s="73">
        <v>69</v>
      </c>
      <c r="Y71" s="74">
        <f t="shared" si="7"/>
        <v>541046.47802632395</v>
      </c>
      <c r="Z71" s="73"/>
      <c r="AA71" s="73">
        <v>69</v>
      </c>
      <c r="AB71" s="74">
        <f t="shared" si="8"/>
        <v>467208.15249558637</v>
      </c>
      <c r="AC71" s="72"/>
      <c r="AD71" s="73">
        <v>69</v>
      </c>
      <c r="AE71" s="74">
        <f t="shared" si="9"/>
        <v>267692.36916847259</v>
      </c>
      <c r="AF71" s="73"/>
      <c r="AG71" s="73">
        <v>69</v>
      </c>
      <c r="AH71" s="74">
        <f t="shared" si="10"/>
        <v>493650.69986071269</v>
      </c>
      <c r="AI71" s="72"/>
      <c r="AJ71" s="73">
        <v>69</v>
      </c>
      <c r="AK71" s="74">
        <f t="shared" si="11"/>
        <v>457957.2207531489</v>
      </c>
    </row>
    <row r="72" spans="15:37" x14ac:dyDescent="0.2">
      <c r="O72" s="9"/>
      <c r="P72" s="10"/>
      <c r="Q72" s="9"/>
      <c r="R72" s="73">
        <v>70</v>
      </c>
      <c r="S72" s="74">
        <f>(1+($C$10^1/12))*S71</f>
        <v>590969.00726980134</v>
      </c>
      <c r="T72" s="73"/>
      <c r="U72" s="73">
        <v>70</v>
      </c>
      <c r="V72" s="74">
        <f t="shared" si="6"/>
        <v>526878.02557242254</v>
      </c>
      <c r="W72" s="73"/>
      <c r="X72" s="73">
        <v>70</v>
      </c>
      <c r="Y72" s="74">
        <f t="shared" si="7"/>
        <v>545690.46029604995</v>
      </c>
      <c r="Z72" s="73"/>
      <c r="AA72" s="73">
        <v>70</v>
      </c>
      <c r="AB72" s="74">
        <f t="shared" si="8"/>
        <v>470217.36233778496</v>
      </c>
      <c r="AC72" s="72"/>
      <c r="AD72" s="73">
        <v>70</v>
      </c>
      <c r="AE72" s="74">
        <f t="shared" si="9"/>
        <v>267250.67675934458</v>
      </c>
      <c r="AF72" s="73"/>
      <c r="AG72" s="73">
        <v>70</v>
      </c>
      <c r="AH72" s="74">
        <f t="shared" si="10"/>
        <v>497226.78780562035</v>
      </c>
      <c r="AI72" s="72"/>
      <c r="AJ72" s="73">
        <v>70</v>
      </c>
      <c r="AK72" s="74">
        <f t="shared" si="11"/>
        <v>460773.27602976345</v>
      </c>
    </row>
    <row r="73" spans="15:37" x14ac:dyDescent="0.2">
      <c r="O73" s="9"/>
      <c r="P73" s="10"/>
      <c r="Q73" s="9"/>
      <c r="R73" s="73">
        <v>71</v>
      </c>
      <c r="S73" s="74">
        <f>(1+($C$10^1/12))*S72</f>
        <v>596720.61313305469</v>
      </c>
      <c r="T73" s="73"/>
      <c r="U73" s="73">
        <v>71</v>
      </c>
      <c r="V73" s="74">
        <f t="shared" si="6"/>
        <v>531134.13309104589</v>
      </c>
      <c r="W73" s="73"/>
      <c r="X73" s="73">
        <v>71</v>
      </c>
      <c r="Y73" s="74">
        <f t="shared" si="7"/>
        <v>550374.30341359111</v>
      </c>
      <c r="Z73" s="73"/>
      <c r="AA73" s="73">
        <v>71</v>
      </c>
      <c r="AB73" s="74">
        <f t="shared" si="8"/>
        <v>473245.95399904222</v>
      </c>
      <c r="AC73" s="72"/>
      <c r="AD73" s="73">
        <v>71</v>
      </c>
      <c r="AE73" s="74">
        <f t="shared" si="9"/>
        <v>266809.71314269165</v>
      </c>
      <c r="AF73" s="73"/>
      <c r="AG73" s="73">
        <v>71</v>
      </c>
      <c r="AH73" s="74">
        <f t="shared" si="10"/>
        <v>500828.78152761556</v>
      </c>
      <c r="AI73" s="72"/>
      <c r="AJ73" s="73">
        <v>71</v>
      </c>
      <c r="AK73" s="74">
        <f t="shared" si="11"/>
        <v>463606.64769961644</v>
      </c>
    </row>
    <row r="74" spans="15:37" x14ac:dyDescent="0.2">
      <c r="O74" s="9"/>
      <c r="P74" s="10"/>
      <c r="Q74" s="9"/>
      <c r="R74" s="73">
        <v>72</v>
      </c>
      <c r="S74" s="74">
        <f>(1+($C$10^1/12))*S73</f>
        <v>602528.19650037214</v>
      </c>
      <c r="T74" s="73"/>
      <c r="U74" s="73">
        <v>72</v>
      </c>
      <c r="V74" s="74">
        <f t="shared" si="6"/>
        <v>535424.62133980205</v>
      </c>
      <c r="W74" s="73"/>
      <c r="X74" s="73">
        <v>72</v>
      </c>
      <c r="Y74" s="74">
        <f t="shared" si="7"/>
        <v>555098.34951789118</v>
      </c>
      <c r="Z74" s="73"/>
      <c r="AA74" s="73">
        <v>72</v>
      </c>
      <c r="AB74" s="74">
        <f t="shared" si="8"/>
        <v>476294.05231442436</v>
      </c>
      <c r="AC74" s="72"/>
      <c r="AD74" s="73">
        <v>72</v>
      </c>
      <c r="AE74" s="74">
        <f t="shared" si="9"/>
        <v>266369.47711600619</v>
      </c>
      <c r="AF74" s="73"/>
      <c r="AG74" s="73">
        <v>72</v>
      </c>
      <c r="AH74" s="74">
        <f t="shared" si="10"/>
        <v>504456.86869246524</v>
      </c>
      <c r="AI74" s="72"/>
      <c r="AJ74" s="73">
        <v>72</v>
      </c>
      <c r="AK74" s="74">
        <f t="shared" si="11"/>
        <v>466457.44224409602</v>
      </c>
    </row>
    <row r="75" spans="15:37" x14ac:dyDescent="0.2">
      <c r="O75" s="9"/>
      <c r="P75" s="10"/>
      <c r="Q75" s="9"/>
      <c r="R75" s="73">
        <v>73</v>
      </c>
      <c r="S75" s="74">
        <f>(1+($C$10^1/12))*S74</f>
        <v>608392.30217281193</v>
      </c>
      <c r="T75" s="73"/>
      <c r="U75" s="73">
        <v>73</v>
      </c>
      <c r="V75" s="74">
        <f t="shared" si="6"/>
        <v>539749.76804536942</v>
      </c>
      <c r="W75" s="73"/>
      <c r="X75" s="73">
        <v>73</v>
      </c>
      <c r="Y75" s="74">
        <f t="shared" si="7"/>
        <v>559862.94368458644</v>
      </c>
      <c r="Z75" s="73"/>
      <c r="AA75" s="73">
        <v>73</v>
      </c>
      <c r="AB75" s="74">
        <f t="shared" si="8"/>
        <v>479361.78292303946</v>
      </c>
      <c r="AC75" s="72"/>
      <c r="AD75" s="73">
        <v>73</v>
      </c>
      <c r="AE75" s="74">
        <f t="shared" si="9"/>
        <v>265929.96747876477</v>
      </c>
      <c r="AF75" s="73"/>
      <c r="AG75" s="73">
        <v>73</v>
      </c>
      <c r="AH75" s="74">
        <f t="shared" si="10"/>
        <v>508111.23832541826</v>
      </c>
      <c r="AI75" s="72"/>
      <c r="AJ75" s="73">
        <v>73</v>
      </c>
      <c r="AK75" s="74">
        <f t="shared" si="11"/>
        <v>469325.76679936203</v>
      </c>
    </row>
    <row r="76" spans="15:37" x14ac:dyDescent="0.2">
      <c r="O76" s="9"/>
      <c r="P76" s="10"/>
      <c r="Q76" s="9"/>
      <c r="R76" s="73">
        <v>74</v>
      </c>
      <c r="S76" s="74">
        <f>(1+($C$10^1/12))*S75</f>
        <v>614313.48025370878</v>
      </c>
      <c r="T76" s="73"/>
      <c r="U76" s="73">
        <v>74</v>
      </c>
      <c r="V76" s="74">
        <f t="shared" si="6"/>
        <v>544109.85317789565</v>
      </c>
      <c r="W76" s="73"/>
      <c r="X76" s="73">
        <v>74</v>
      </c>
      <c r="Y76" s="74">
        <f t="shared" si="7"/>
        <v>564668.43395121256</v>
      </c>
      <c r="Z76" s="73"/>
      <c r="AA76" s="73">
        <v>74</v>
      </c>
      <c r="AB76" s="74">
        <f t="shared" si="8"/>
        <v>482449.27227321622</v>
      </c>
      <c r="AC76" s="72"/>
      <c r="AD76" s="73">
        <v>74</v>
      </c>
      <c r="AE76" s="74">
        <f t="shared" si="9"/>
        <v>265491.18303242477</v>
      </c>
      <c r="AF76" s="73"/>
      <c r="AG76" s="73">
        <v>74</v>
      </c>
      <c r="AH76" s="74">
        <f t="shared" si="10"/>
        <v>511792.080821054</v>
      </c>
      <c r="AI76" s="72"/>
      <c r="AJ76" s="73">
        <v>74</v>
      </c>
      <c r="AK76" s="74">
        <f t="shared" si="11"/>
        <v>472211.7291603724</v>
      </c>
    </row>
    <row r="77" spans="15:37" x14ac:dyDescent="0.2">
      <c r="O77" s="9"/>
      <c r="P77" s="10"/>
      <c r="Q77" s="9"/>
      <c r="R77" s="73">
        <v>75</v>
      </c>
      <c r="S77" s="74">
        <f>(1+($C$10^1/12))*S76</f>
        <v>620292.28620027797</v>
      </c>
      <c r="T77" s="73"/>
      <c r="U77" s="73">
        <v>75</v>
      </c>
      <c r="V77" s="74">
        <f t="shared" si="6"/>
        <v>548505.15896912036</v>
      </c>
      <c r="W77" s="73"/>
      <c r="X77" s="73">
        <v>75</v>
      </c>
      <c r="Y77" s="74">
        <f t="shared" si="7"/>
        <v>569515.17134262715</v>
      </c>
      <c r="Z77" s="73"/>
      <c r="AA77" s="73">
        <v>75</v>
      </c>
      <c r="AB77" s="74">
        <f t="shared" si="8"/>
        <v>485556.64762771589</v>
      </c>
      <c r="AC77" s="72"/>
      <c r="AD77" s="73">
        <v>75</v>
      </c>
      <c r="AE77" s="74">
        <f t="shared" si="9"/>
        <v>265053.12258042127</v>
      </c>
      <c r="AF77" s="73"/>
      <c r="AG77" s="73">
        <v>75</v>
      </c>
      <c r="AH77" s="74">
        <f t="shared" si="10"/>
        <v>515499.5879532019</v>
      </c>
      <c r="AI77" s="72"/>
      <c r="AJ77" s="73">
        <v>75</v>
      </c>
      <c r="AK77" s="74">
        <f t="shared" si="11"/>
        <v>475115.43778493436</v>
      </c>
    </row>
    <row r="78" spans="15:37" x14ac:dyDescent="0.2">
      <c r="O78" s="9"/>
      <c r="P78" s="10"/>
      <c r="Q78" s="9"/>
      <c r="R78" s="73">
        <v>76</v>
      </c>
      <c r="S78" s="74">
        <f>(1+($C$10^1/12))*S77</f>
        <v>626329.28087572218</v>
      </c>
      <c r="T78" s="73"/>
      <c r="U78" s="73">
        <v>76</v>
      </c>
      <c r="V78" s="74">
        <f t="shared" si="6"/>
        <v>552935.96993064391</v>
      </c>
      <c r="W78" s="73"/>
      <c r="X78" s="73">
        <v>76</v>
      </c>
      <c r="Y78" s="74">
        <f t="shared" si="7"/>
        <v>574403.50989665138</v>
      </c>
      <c r="Z78" s="73"/>
      <c r="AA78" s="73">
        <v>76</v>
      </c>
      <c r="AB78" s="74">
        <f t="shared" si="8"/>
        <v>488684.03706897801</v>
      </c>
      <c r="AC78" s="72"/>
      <c r="AD78" s="73">
        <v>76</v>
      </c>
      <c r="AE78" s="74">
        <f t="shared" si="9"/>
        <v>264615.78492816357</v>
      </c>
      <c r="AF78" s="73"/>
      <c r="AG78" s="73">
        <v>76</v>
      </c>
      <c r="AH78" s="74">
        <f t="shared" si="10"/>
        <v>519233.95288493292</v>
      </c>
      <c r="AI78" s="72"/>
      <c r="AJ78" s="73">
        <v>76</v>
      </c>
      <c r="AK78" s="74">
        <f t="shared" si="11"/>
        <v>478037.00179778022</v>
      </c>
    </row>
    <row r="79" spans="15:37" x14ac:dyDescent="0.2">
      <c r="O79" s="9"/>
      <c r="P79" s="10"/>
      <c r="Q79" s="9"/>
      <c r="R79" s="73">
        <v>77</v>
      </c>
      <c r="S79" s="74">
        <f>(1+($C$10^1/12))*S78</f>
        <v>632425.03060184512</v>
      </c>
      <c r="T79" s="73"/>
      <c r="U79" s="73">
        <v>77</v>
      </c>
      <c r="V79" s="74">
        <f t="shared" si="6"/>
        <v>557402.5728723444</v>
      </c>
      <c r="W79" s="73"/>
      <c r="X79" s="73">
        <v>77</v>
      </c>
      <c r="Y79" s="74">
        <f t="shared" si="7"/>
        <v>579333.80668993096</v>
      </c>
      <c r="Z79" s="73"/>
      <c r="AA79" s="73">
        <v>77</v>
      </c>
      <c r="AB79" s="74">
        <f t="shared" si="8"/>
        <v>491831.56950439973</v>
      </c>
      <c r="AC79" s="72"/>
      <c r="AD79" s="73">
        <v>77</v>
      </c>
      <c r="AE79" s="74">
        <f t="shared" si="9"/>
        <v>264179.16888303211</v>
      </c>
      <c r="AF79" s="73"/>
      <c r="AG79" s="73">
        <v>77</v>
      </c>
      <c r="AH79" s="74">
        <f t="shared" si="10"/>
        <v>522995.37017862353</v>
      </c>
      <c r="AI79" s="72"/>
      <c r="AJ79" s="73">
        <v>77</v>
      </c>
      <c r="AK79" s="74">
        <f t="shared" si="11"/>
        <v>480976.53099466837</v>
      </c>
    </row>
    <row r="80" spans="15:37" x14ac:dyDescent="0.2">
      <c r="O80" s="9"/>
      <c r="P80" s="10"/>
      <c r="Q80" s="9"/>
      <c r="R80" s="73">
        <v>78</v>
      </c>
      <c r="S80" s="74">
        <f>(1+($C$10^1/12))*S79</f>
        <v>638580.10721217748</v>
      </c>
      <c r="T80" s="73"/>
      <c r="U80" s="73">
        <v>78</v>
      </c>
      <c r="V80" s="74">
        <f t="shared" si="6"/>
        <v>561905.2569209428</v>
      </c>
      <c r="W80" s="73"/>
      <c r="X80" s="73">
        <v>78</v>
      </c>
      <c r="Y80" s="74">
        <f t="shared" si="7"/>
        <v>584306.42186401959</v>
      </c>
      <c r="Z80" s="73"/>
      <c r="AA80" s="73">
        <v>78</v>
      </c>
      <c r="AB80" s="74">
        <f t="shared" si="8"/>
        <v>494999.37467164925</v>
      </c>
      <c r="AC80" s="72"/>
      <c r="AD80" s="73">
        <v>78</v>
      </c>
      <c r="AE80" s="74">
        <f t="shared" si="9"/>
        <v>263743.27325437509</v>
      </c>
      <c r="AF80" s="73"/>
      <c r="AG80" s="73">
        <v>78</v>
      </c>
      <c r="AH80" s="74">
        <f t="shared" si="10"/>
        <v>526784.03580609255</v>
      </c>
      <c r="AI80" s="72"/>
      <c r="AJ80" s="73">
        <v>78</v>
      </c>
      <c r="AK80" s="74">
        <f t="shared" si="11"/>
        <v>483934.13584650971</v>
      </c>
    </row>
    <row r="81" spans="15:37" x14ac:dyDescent="0.2">
      <c r="O81" s="9"/>
      <c r="P81" s="10"/>
      <c r="Q81" s="9"/>
      <c r="R81" s="73">
        <v>79</v>
      </c>
      <c r="S81" s="74">
        <f>(1+($C$10^1/12))*S80</f>
        <v>644795.08810562</v>
      </c>
      <c r="T81" s="73"/>
      <c r="U81" s="73">
        <v>79</v>
      </c>
      <c r="V81" s="74">
        <f t="shared" si="6"/>
        <v>566444.31353871874</v>
      </c>
      <c r="W81" s="73"/>
      <c r="X81" s="73">
        <v>79</v>
      </c>
      <c r="Y81" s="74">
        <f t="shared" si="7"/>
        <v>589321.71865168575</v>
      </c>
      <c r="Z81" s="73"/>
      <c r="AA81" s="73">
        <v>79</v>
      </c>
      <c r="AB81" s="74">
        <f t="shared" si="8"/>
        <v>498187.58314401354</v>
      </c>
      <c r="AC81" s="72"/>
      <c r="AD81" s="73">
        <v>79</v>
      </c>
      <c r="AE81" s="74">
        <f t="shared" si="9"/>
        <v>263308.09685350535</v>
      </c>
      <c r="AF81" s="73"/>
      <c r="AG81" s="73">
        <v>79</v>
      </c>
      <c r="AH81" s="74">
        <f t="shared" si="10"/>
        <v>530600.14715881122</v>
      </c>
      <c r="AI81" s="72"/>
      <c r="AJ81" s="73">
        <v>79</v>
      </c>
      <c r="AK81" s="74">
        <f t="shared" si="11"/>
        <v>486909.92750351923</v>
      </c>
    </row>
    <row r="82" spans="15:37" x14ac:dyDescent="0.2">
      <c r="O82" s="9"/>
      <c r="P82" s="10"/>
      <c r="Q82" s="9"/>
      <c r="R82" s="73">
        <v>80</v>
      </c>
      <c r="S82" s="74">
        <f>(1+($C$10^1/12))*S81</f>
        <v>651070.55630060786</v>
      </c>
      <c r="T82" s="73"/>
      <c r="U82" s="73">
        <v>80</v>
      </c>
      <c r="V82" s="74">
        <f t="shared" si="6"/>
        <v>571020.03654237662</v>
      </c>
      <c r="W82" s="73"/>
      <c r="X82" s="73">
        <v>80</v>
      </c>
      <c r="Y82" s="74">
        <f t="shared" si="7"/>
        <v>594380.06340344611</v>
      </c>
      <c r="Z82" s="73"/>
      <c r="AA82" s="73">
        <v>80</v>
      </c>
      <c r="AB82" s="74">
        <f t="shared" si="8"/>
        <v>501396.32633578021</v>
      </c>
      <c r="AC82" s="72"/>
      <c r="AD82" s="73">
        <v>80</v>
      </c>
      <c r="AE82" s="74">
        <f t="shared" si="9"/>
        <v>262873.63849369704</v>
      </c>
      <c r="AF82" s="73"/>
      <c r="AG82" s="73">
        <v>80</v>
      </c>
      <c r="AH82" s="74">
        <f t="shared" si="10"/>
        <v>534443.90305818757</v>
      </c>
      <c r="AI82" s="72"/>
      <c r="AJ82" s="73">
        <v>80</v>
      </c>
      <c r="AK82" s="74">
        <f t="shared" si="11"/>
        <v>489904.01779939292</v>
      </c>
    </row>
    <row r="83" spans="15:37" x14ac:dyDescent="0.2">
      <c r="O83" s="9"/>
      <c r="P83" s="10"/>
      <c r="Q83" s="9"/>
      <c r="R83" s="73">
        <v>81</v>
      </c>
      <c r="S83" s="74">
        <f>(1+($C$10^1/12))*S82</f>
        <v>657407.10048980347</v>
      </c>
      <c r="T83" s="73"/>
      <c r="U83" s="73">
        <v>81</v>
      </c>
      <c r="V83" s="74">
        <f t="shared" si="6"/>
        <v>575632.72212206502</v>
      </c>
      <c r="W83" s="73"/>
      <c r="X83" s="73">
        <v>81</v>
      </c>
      <c r="Y83" s="74">
        <f t="shared" si="7"/>
        <v>599481.8256143257</v>
      </c>
      <c r="Z83" s="73"/>
      <c r="AA83" s="73">
        <v>81</v>
      </c>
      <c r="AB83" s="74">
        <f t="shared" si="8"/>
        <v>504625.73650765454</v>
      </c>
      <c r="AC83" s="72"/>
      <c r="AD83" s="73">
        <v>81</v>
      </c>
      <c r="AE83" s="74">
        <f t="shared" si="9"/>
        <v>262439.89699018246</v>
      </c>
      <c r="AF83" s="73"/>
      <c r="AG83" s="73">
        <v>81</v>
      </c>
      <c r="AH83" s="74">
        <f t="shared" si="10"/>
        <v>538315.50376592495</v>
      </c>
      <c r="AI83" s="72"/>
      <c r="AJ83" s="73">
        <v>81</v>
      </c>
      <c r="AK83" s="74">
        <f t="shared" si="11"/>
        <v>492916.519255511</v>
      </c>
    </row>
    <row r="84" spans="15:37" x14ac:dyDescent="0.2">
      <c r="O84" s="9"/>
      <c r="P84" s="10"/>
      <c r="Q84" s="9"/>
      <c r="R84" s="73">
        <v>82</v>
      </c>
      <c r="S84" s="74">
        <f>(1+($C$10^1/12))*S83</f>
        <v>663805.31509532046</v>
      </c>
      <c r="T84" s="73"/>
      <c r="U84" s="73">
        <v>82</v>
      </c>
      <c r="V84" s="74">
        <f t="shared" si="6"/>
        <v>580282.66886054899</v>
      </c>
      <c r="W84" s="73"/>
      <c r="X84" s="73">
        <v>82</v>
      </c>
      <c r="Y84" s="74">
        <f t="shared" si="7"/>
        <v>604627.37795084866</v>
      </c>
      <c r="Z84" s="73"/>
      <c r="AA84" s="73">
        <v>82</v>
      </c>
      <c r="AB84" s="74">
        <f t="shared" si="8"/>
        <v>507875.94677221088</v>
      </c>
      <c r="AC84" s="72"/>
      <c r="AD84" s="73">
        <v>82</v>
      </c>
      <c r="AE84" s="74">
        <f t="shared" si="9"/>
        <v>262006.87116014864</v>
      </c>
      <c r="AF84" s="73"/>
      <c r="AG84" s="73">
        <v>82</v>
      </c>
      <c r="AH84" s="74">
        <f t="shared" si="10"/>
        <v>542215.15099445602</v>
      </c>
      <c r="AI84" s="72"/>
      <c r="AJ84" s="73">
        <v>82</v>
      </c>
      <c r="AK84" s="74">
        <f t="shared" si="11"/>
        <v>495947.54508516635</v>
      </c>
    </row>
    <row r="85" spans="15:37" x14ac:dyDescent="0.2">
      <c r="O85" s="9"/>
      <c r="P85" s="10"/>
      <c r="Q85" s="9"/>
      <c r="R85" s="73">
        <v>83</v>
      </c>
      <c r="S85" s="74">
        <f>(1+($C$10^1/12))*S84</f>
        <v>670265.80032448564</v>
      </c>
      <c r="T85" s="73"/>
      <c r="U85" s="73">
        <v>83</v>
      </c>
      <c r="V85" s="74">
        <f t="shared" si="6"/>
        <v>584970.17775253777</v>
      </c>
      <c r="W85" s="73"/>
      <c r="X85" s="73">
        <v>83</v>
      </c>
      <c r="Y85" s="74">
        <f t="shared" si="7"/>
        <v>609817.09627826011</v>
      </c>
      <c r="Z85" s="73"/>
      <c r="AA85" s="73">
        <v>83</v>
      </c>
      <c r="AB85" s="74">
        <f t="shared" si="8"/>
        <v>511147.09109937953</v>
      </c>
      <c r="AC85" s="72"/>
      <c r="AD85" s="73">
        <v>83</v>
      </c>
      <c r="AE85" s="74">
        <f t="shared" si="9"/>
        <v>261574.55982273439</v>
      </c>
      <c r="AF85" s="73"/>
      <c r="AG85" s="73">
        <v>83</v>
      </c>
      <c r="AH85" s="74">
        <f t="shared" si="10"/>
        <v>546143.04791745171</v>
      </c>
      <c r="AI85" s="72"/>
      <c r="AJ85" s="73">
        <v>83</v>
      </c>
      <c r="AK85" s="74">
        <f t="shared" si="11"/>
        <v>498997.20919781923</v>
      </c>
    </row>
    <row r="86" spans="15:37" x14ac:dyDescent="0.2">
      <c r="O86" s="9"/>
      <c r="P86" s="10"/>
      <c r="Q86" s="9"/>
      <c r="R86" s="73">
        <v>84</v>
      </c>
      <c r="S86" s="74">
        <f>(1+($C$10^1/12))*S85</f>
        <v>676789.16222614364</v>
      </c>
      <c r="T86" s="73"/>
      <c r="U86" s="73">
        <v>84</v>
      </c>
      <c r="V86" s="74">
        <f t="shared" si="6"/>
        <v>589695.55222416832</v>
      </c>
      <c r="W86" s="73"/>
      <c r="X86" s="73">
        <v>84</v>
      </c>
      <c r="Y86" s="74">
        <f t="shared" si="7"/>
        <v>615051.35968798189</v>
      </c>
      <c r="Z86" s="73"/>
      <c r="AA86" s="73">
        <v>84</v>
      </c>
      <c r="AB86" s="74">
        <f t="shared" si="8"/>
        <v>514439.30432196875</v>
      </c>
      <c r="AC86" s="72"/>
      <c r="AD86" s="73">
        <v>84</v>
      </c>
      <c r="AE86" s="74">
        <f t="shared" si="9"/>
        <v>261142.96179902687</v>
      </c>
      <c r="AF86" s="73"/>
      <c r="AG86" s="73">
        <v>84</v>
      </c>
      <c r="AH86" s="74">
        <f t="shared" si="10"/>
        <v>550099.39918040705</v>
      </c>
      <c r="AI86" s="72"/>
      <c r="AJ86" s="73">
        <v>84</v>
      </c>
      <c r="AK86" s="74">
        <f t="shared" si="11"/>
        <v>502065.62620337814</v>
      </c>
    </row>
    <row r="87" spans="15:37" x14ac:dyDescent="0.2">
      <c r="O87" s="9"/>
      <c r="P87" s="10"/>
      <c r="Q87" s="9"/>
      <c r="R87" s="73">
        <v>85</v>
      </c>
      <c r="S87" s="74">
        <f>(1+($C$10^1/12))*S86</f>
        <v>683376.01274750952</v>
      </c>
      <c r="T87" s="73"/>
      <c r="U87" s="73">
        <v>85</v>
      </c>
      <c r="V87" s="74">
        <f t="shared" si="6"/>
        <v>594459.09815264633</v>
      </c>
      <c r="W87" s="73"/>
      <c r="X87" s="73">
        <v>85</v>
      </c>
      <c r="Y87" s="74">
        <f t="shared" si="7"/>
        <v>620330.55052530381</v>
      </c>
      <c r="Z87" s="73"/>
      <c r="AA87" s="73">
        <v>85</v>
      </c>
      <c r="AB87" s="74">
        <f t="shared" si="8"/>
        <v>517752.72214122245</v>
      </c>
      <c r="AC87" s="72"/>
      <c r="AD87" s="73">
        <v>85</v>
      </c>
      <c r="AE87" s="74">
        <f t="shared" si="9"/>
        <v>260712.07591205847</v>
      </c>
      <c r="AF87" s="73"/>
      <c r="AG87" s="73">
        <v>85</v>
      </c>
      <c r="AH87" s="74">
        <f t="shared" si="10"/>
        <v>554084.41091130313</v>
      </c>
      <c r="AI87" s="72"/>
      <c r="AJ87" s="73">
        <v>85</v>
      </c>
      <c r="AK87" s="74">
        <f t="shared" si="11"/>
        <v>505152.91141650709</v>
      </c>
    </row>
    <row r="88" spans="15:37" x14ac:dyDescent="0.2">
      <c r="O88" s="9"/>
      <c r="P88" s="10"/>
      <c r="Q88" s="9"/>
      <c r="R88" s="73">
        <v>86</v>
      </c>
      <c r="S88" s="74">
        <f>(1+($C$10^1/12))*S87</f>
        <v>690026.96979157464</v>
      </c>
      <c r="T88" s="73"/>
      <c r="U88" s="73">
        <v>86</v>
      </c>
      <c r="V88" s="74">
        <f t="shared" si="6"/>
        <v>599261.12388604588</v>
      </c>
      <c r="W88" s="73"/>
      <c r="X88" s="73">
        <v>86</v>
      </c>
      <c r="Y88" s="74">
        <f t="shared" si="7"/>
        <v>625655.05441731273</v>
      </c>
      <c r="Z88" s="73"/>
      <c r="AA88" s="73">
        <v>86</v>
      </c>
      <c r="AB88" s="74">
        <f t="shared" si="8"/>
        <v>521087.48113241367</v>
      </c>
      <c r="AC88" s="72"/>
      <c r="AD88" s="73">
        <v>86</v>
      </c>
      <c r="AE88" s="74">
        <f t="shared" si="9"/>
        <v>260281.90098680355</v>
      </c>
      <c r="AF88" s="73"/>
      <c r="AG88" s="73">
        <v>86</v>
      </c>
      <c r="AH88" s="74">
        <f t="shared" si="10"/>
        <v>558098.29073134647</v>
      </c>
      <c r="AI88" s="72"/>
      <c r="AJ88" s="73">
        <v>86</v>
      </c>
      <c r="AK88" s="74">
        <f t="shared" si="11"/>
        <v>508259.18086095911</v>
      </c>
    </row>
    <row r="89" spans="15:37" x14ac:dyDescent="0.2">
      <c r="O89" s="9"/>
      <c r="P89" s="10"/>
      <c r="Q89" s="9"/>
      <c r="R89" s="73">
        <v>87</v>
      </c>
      <c r="S89" s="74">
        <f>(1+($C$10^1/12))*S88</f>
        <v>696742.65727507113</v>
      </c>
      <c r="T89" s="73"/>
      <c r="U89" s="73">
        <v>87</v>
      </c>
      <c r="V89" s="74">
        <f t="shared" si="6"/>
        <v>604101.94026326924</v>
      </c>
      <c r="W89" s="73"/>
      <c r="X89" s="73">
        <v>87</v>
      </c>
      <c r="Y89" s="74">
        <f t="shared" si="7"/>
        <v>631025.26030106132</v>
      </c>
      <c r="Z89" s="73"/>
      <c r="AA89" s="73">
        <v>87</v>
      </c>
      <c r="AB89" s="74">
        <f t="shared" si="8"/>
        <v>524443.71875047393</v>
      </c>
      <c r="AC89" s="72"/>
      <c r="AD89" s="73">
        <v>87</v>
      </c>
      <c r="AE89" s="74">
        <f t="shared" si="9"/>
        <v>259852.4358501753</v>
      </c>
      <c r="AF89" s="73"/>
      <c r="AG89" s="73">
        <v>87</v>
      </c>
      <c r="AH89" s="74">
        <f t="shared" si="10"/>
        <v>562141.24776578613</v>
      </c>
      <c r="AI89" s="72"/>
      <c r="AJ89" s="73">
        <v>87</v>
      </c>
      <c r="AK89" s="74">
        <f t="shared" si="11"/>
        <v>511384.55127393664</v>
      </c>
    </row>
    <row r="90" spans="15:37" x14ac:dyDescent="0.2">
      <c r="O90" s="9"/>
      <c r="P90" s="10"/>
      <c r="Q90" s="9"/>
      <c r="R90" s="73">
        <v>88</v>
      </c>
      <c r="S90" s="74">
        <f>(1+($C$10^1/12))*S89</f>
        <v>703523.70518700068</v>
      </c>
      <c r="T90" s="73"/>
      <c r="U90" s="73">
        <v>88</v>
      </c>
      <c r="V90" s="74">
        <f t="shared" si="6"/>
        <v>608981.86063416745</v>
      </c>
      <c r="W90" s="73"/>
      <c r="X90" s="73">
        <v>88</v>
      </c>
      <c r="Y90" s="74">
        <f t="shared" si="7"/>
        <v>636441.56045197882</v>
      </c>
      <c r="Z90" s="73"/>
      <c r="AA90" s="73">
        <v>88</v>
      </c>
      <c r="AB90" s="74">
        <f t="shared" si="8"/>
        <v>527821.57333565922</v>
      </c>
      <c r="AC90" s="72"/>
      <c r="AD90" s="73">
        <v>88</v>
      </c>
      <c r="AE90" s="74">
        <f t="shared" si="9"/>
        <v>259423.67933102249</v>
      </c>
      <c r="AF90" s="73"/>
      <c r="AG90" s="73">
        <v>88</v>
      </c>
      <c r="AH90" s="74">
        <f t="shared" si="10"/>
        <v>566213.4926548095</v>
      </c>
      <c r="AI90" s="72"/>
      <c r="AJ90" s="73">
        <v>88</v>
      </c>
      <c r="AK90" s="74">
        <f t="shared" si="11"/>
        <v>514529.14011047862</v>
      </c>
    </row>
    <row r="91" spans="15:37" x14ac:dyDescent="0.2">
      <c r="O91" s="9"/>
      <c r="P91" s="10"/>
      <c r="Q91" s="9"/>
      <c r="R91" s="73">
        <v>89</v>
      </c>
      <c r="S91" s="74">
        <f>(1+($C$10^1/12))*S90</f>
        <v>710370.74964773306</v>
      </c>
      <c r="T91" s="73"/>
      <c r="U91" s="73">
        <v>89</v>
      </c>
      <c r="V91" s="74">
        <f t="shared" si="6"/>
        <v>613901.20087982377</v>
      </c>
      <c r="W91" s="73"/>
      <c r="X91" s="73">
        <v>89</v>
      </c>
      <c r="Y91" s="74">
        <f t="shared" si="7"/>
        <v>641904.35051252495</v>
      </c>
      <c r="Z91" s="73"/>
      <c r="AA91" s="73">
        <v>89</v>
      </c>
      <c r="AB91" s="74">
        <f t="shared" si="8"/>
        <v>531221.18411925191</v>
      </c>
      <c r="AC91" s="72"/>
      <c r="AD91" s="73">
        <v>89</v>
      </c>
      <c r="AE91" s="74">
        <f t="shared" si="9"/>
        <v>258995.63026012629</v>
      </c>
      <c r="AF91" s="73"/>
      <c r="AG91" s="73">
        <v>89</v>
      </c>
      <c r="AH91" s="74">
        <f t="shared" si="10"/>
        <v>570315.23756451637</v>
      </c>
      <c r="AI91" s="72"/>
      <c r="AJ91" s="73">
        <v>89</v>
      </c>
      <c r="AK91" s="74">
        <f t="shared" si="11"/>
        <v>517693.0655478746</v>
      </c>
    </row>
    <row r="92" spans="15:37" x14ac:dyDescent="0.2">
      <c r="O92" s="9"/>
      <c r="P92" s="10"/>
      <c r="Q92" s="9"/>
      <c r="R92" s="73">
        <v>90</v>
      </c>
      <c r="S92" s="74">
        <f>(1+($C$10^1/12))*S91</f>
        <v>717284.43296867958</v>
      </c>
      <c r="T92" s="73"/>
      <c r="U92" s="73">
        <v>90</v>
      </c>
      <c r="V92" s="74">
        <f t="shared" si="6"/>
        <v>618860.27943300095</v>
      </c>
      <c r="W92" s="73"/>
      <c r="X92" s="73">
        <v>90</v>
      </c>
      <c r="Y92" s="74">
        <f t="shared" si="7"/>
        <v>647414.02952109079</v>
      </c>
      <c r="Z92" s="73"/>
      <c r="AA92" s="73">
        <v>90</v>
      </c>
      <c r="AB92" s="74">
        <f t="shared" si="8"/>
        <v>534642.69122929987</v>
      </c>
      <c r="AC92" s="72"/>
      <c r="AD92" s="73">
        <v>90</v>
      </c>
      <c r="AE92" s="74">
        <f t="shared" si="9"/>
        <v>258568.28747019707</v>
      </c>
      <c r="AF92" s="73"/>
      <c r="AG92" s="73">
        <v>90</v>
      </c>
      <c r="AH92" s="74">
        <f t="shared" si="10"/>
        <v>574446.69619797333</v>
      </c>
      <c r="AI92" s="72"/>
      <c r="AJ92" s="73">
        <v>90</v>
      </c>
      <c r="AK92" s="74">
        <f t="shared" si="11"/>
        <v>520876.44649010606</v>
      </c>
    </row>
    <row r="93" spans="15:37" x14ac:dyDescent="0.2">
      <c r="O93" s="9"/>
      <c r="P93" s="10"/>
      <c r="Q93" s="9"/>
      <c r="R93" s="73">
        <v>91</v>
      </c>
      <c r="S93" s="74">
        <f>(1+($C$10^1/12))*S92</f>
        <v>724265.40371254715</v>
      </c>
      <c r="T93" s="73"/>
      <c r="U93" s="73">
        <v>91</v>
      </c>
      <c r="V93" s="74">
        <f t="shared" si="6"/>
        <v>623859.41729875375</v>
      </c>
      <c r="W93" s="73"/>
      <c r="X93" s="73">
        <v>91</v>
      </c>
      <c r="Y93" s="74">
        <f t="shared" si="7"/>
        <v>652970.99994114682</v>
      </c>
      <c r="Z93" s="73"/>
      <c r="AA93" s="73">
        <v>91</v>
      </c>
      <c r="AB93" s="74">
        <f t="shared" si="8"/>
        <v>538086.23569639248</v>
      </c>
      <c r="AC93" s="72"/>
      <c r="AD93" s="73">
        <v>91</v>
      </c>
      <c r="AE93" s="74">
        <f t="shared" si="9"/>
        <v>258141.64979587123</v>
      </c>
      <c r="AF93" s="73"/>
      <c r="AG93" s="73">
        <v>91</v>
      </c>
      <c r="AH93" s="74">
        <f t="shared" si="10"/>
        <v>578608.08380634757</v>
      </c>
      <c r="AI93" s="72"/>
      <c r="AJ93" s="73">
        <v>91</v>
      </c>
      <c r="AK93" s="74">
        <f t="shared" si="11"/>
        <v>524079.40257231478</v>
      </c>
    </row>
    <row r="94" spans="15:37" x14ac:dyDescent="0.2">
      <c r="O94" s="9"/>
      <c r="P94" s="10"/>
      <c r="Q94" s="9"/>
      <c r="R94" s="73">
        <v>92</v>
      </c>
      <c r="S94" s="74">
        <f>(1+($C$10^1/12))*S93</f>
        <v>731314.31675417942</v>
      </c>
      <c r="T94" s="73"/>
      <c r="U94" s="73">
        <v>92</v>
      </c>
      <c r="V94" s="74">
        <f t="shared" si="6"/>
        <v>628898.93807520764</v>
      </c>
      <c r="W94" s="73"/>
      <c r="X94" s="73">
        <v>92</v>
      </c>
      <c r="Y94" s="74">
        <f t="shared" si="7"/>
        <v>658575.66769064171</v>
      </c>
      <c r="Z94" s="73"/>
      <c r="AA94" s="73">
        <v>92</v>
      </c>
      <c r="AB94" s="74">
        <f t="shared" si="8"/>
        <v>541551.95945947361</v>
      </c>
      <c r="AC94" s="72"/>
      <c r="AD94" s="73">
        <v>92</v>
      </c>
      <c r="AE94" s="74">
        <f t="shared" si="9"/>
        <v>257715.71607370803</v>
      </c>
      <c r="AF94" s="73"/>
      <c r="AG94" s="73">
        <v>92</v>
      </c>
      <c r="AH94" s="74">
        <f t="shared" si="10"/>
        <v>582799.6172001214</v>
      </c>
      <c r="AI94" s="72"/>
      <c r="AJ94" s="73">
        <v>92</v>
      </c>
      <c r="AK94" s="74">
        <f t="shared" si="11"/>
        <v>527302.05416529905</v>
      </c>
    </row>
    <row r="95" spans="15:37" x14ac:dyDescent="0.2">
      <c r="O95" s="9"/>
      <c r="P95" s="10"/>
      <c r="Q95" s="9"/>
      <c r="R95" s="73">
        <v>93</v>
      </c>
      <c r="S95" s="74">
        <f>(1+($C$10^1/12))*S94</f>
        <v>738431.83334198943</v>
      </c>
      <c r="T95" s="73"/>
      <c r="U95" s="73">
        <v>93</v>
      </c>
      <c r="V95" s="74">
        <f t="shared" si="6"/>
        <v>633979.16797450569</v>
      </c>
      <c r="W95" s="73"/>
      <c r="X95" s="73">
        <v>93</v>
      </c>
      <c r="Y95" s="74">
        <f t="shared" si="7"/>
        <v>664228.44217165303</v>
      </c>
      <c r="Z95" s="73"/>
      <c r="AA95" s="73">
        <v>93</v>
      </c>
      <c r="AB95" s="74">
        <f t="shared" si="8"/>
        <v>545040.00537169212</v>
      </c>
      <c r="AC95" s="72"/>
      <c r="AD95" s="73">
        <v>93</v>
      </c>
      <c r="AE95" s="74">
        <f t="shared" si="9"/>
        <v>257290.4851421864</v>
      </c>
      <c r="AF95" s="73"/>
      <c r="AG95" s="73">
        <v>93</v>
      </c>
      <c r="AH95" s="74">
        <f t="shared" si="10"/>
        <v>587021.51476038864</v>
      </c>
      <c r="AI95" s="72"/>
      <c r="AJ95" s="73">
        <v>93</v>
      </c>
      <c r="AK95" s="74">
        <f t="shared" si="11"/>
        <v>530544.52238003712</v>
      </c>
    </row>
    <row r="96" spans="15:37" x14ac:dyDescent="0.2">
      <c r="O96" s="9"/>
      <c r="P96" s="10"/>
      <c r="Q96" s="9"/>
      <c r="R96" s="73">
        <v>94</v>
      </c>
      <c r="S96" s="74">
        <f>(1+($C$10^1/12))*S95</f>
        <v>745618.62115999032</v>
      </c>
      <c r="T96" s="73"/>
      <c r="U96" s="73">
        <v>94</v>
      </c>
      <c r="V96" s="74">
        <f t="shared" si="6"/>
        <v>639100.43584392453</v>
      </c>
      <c r="W96" s="73"/>
      <c r="X96" s="73">
        <v>94</v>
      </c>
      <c r="Y96" s="74">
        <f t="shared" si="7"/>
        <v>669929.73630029312</v>
      </c>
      <c r="Z96" s="73"/>
      <c r="AA96" s="73">
        <v>94</v>
      </c>
      <c r="AB96" s="74">
        <f t="shared" si="8"/>
        <v>548550.51720629027</v>
      </c>
      <c r="AC96" s="72"/>
      <c r="AD96" s="73">
        <v>94</v>
      </c>
      <c r="AE96" s="74">
        <f t="shared" si="9"/>
        <v>256865.95584170177</v>
      </c>
      <c r="AF96" s="73"/>
      <c r="AG96" s="73">
        <v>94</v>
      </c>
      <c r="AH96" s="74">
        <f t="shared" si="10"/>
        <v>591273.99645023211</v>
      </c>
      <c r="AI96" s="72"/>
      <c r="AJ96" s="73">
        <v>94</v>
      </c>
      <c r="AK96" s="74">
        <f t="shared" si="11"/>
        <v>533806.92907223897</v>
      </c>
    </row>
    <row r="97" spans="15:37" x14ac:dyDescent="0.2">
      <c r="O97" s="9"/>
      <c r="P97" s="10"/>
      <c r="Q97" s="9"/>
      <c r="R97" s="73">
        <v>95</v>
      </c>
      <c r="S97" s="74">
        <f>(1+($C$10^1/12))*S96</f>
        <v>752875.35439042991</v>
      </c>
      <c r="T97" s="73"/>
      <c r="U97" s="73">
        <v>95</v>
      </c>
      <c r="V97" s="74">
        <f t="shared" si="6"/>
        <v>644263.07318716077</v>
      </c>
      <c r="W97" s="73"/>
      <c r="X97" s="73">
        <v>95</v>
      </c>
      <c r="Y97" s="74">
        <f t="shared" si="7"/>
        <v>675679.96653687069</v>
      </c>
      <c r="Z97" s="73"/>
      <c r="AA97" s="73">
        <v>95</v>
      </c>
      <c r="AB97" s="74">
        <f t="shared" si="8"/>
        <v>552083.63966252969</v>
      </c>
      <c r="AC97" s="72"/>
      <c r="AD97" s="73">
        <v>95</v>
      </c>
      <c r="AE97" s="74">
        <f t="shared" si="9"/>
        <v>256442.12701456295</v>
      </c>
      <c r="AF97" s="73"/>
      <c r="AG97" s="73">
        <v>95</v>
      </c>
      <c r="AH97" s="74">
        <f t="shared" si="10"/>
        <v>595557.28382618364</v>
      </c>
      <c r="AI97" s="72"/>
      <c r="AJ97" s="73">
        <v>95</v>
      </c>
      <c r="AK97" s="74">
        <f t="shared" si="11"/>
        <v>537089.39684692572</v>
      </c>
    </row>
    <row r="98" spans="15:37" x14ac:dyDescent="0.2">
      <c r="O98" s="9"/>
      <c r="P98" s="10"/>
      <c r="Q98" s="9"/>
      <c r="R98" s="73">
        <v>96</v>
      </c>
      <c r="S98" s="74">
        <f>(1+($C$10^1/12))*S97</f>
        <v>760202.71377703466</v>
      </c>
      <c r="T98" s="73"/>
      <c r="U98" s="73">
        <v>96</v>
      </c>
      <c r="V98" s="74">
        <f t="shared" si="6"/>
        <v>649467.41418578976</v>
      </c>
      <c r="W98" s="73"/>
      <c r="X98" s="73">
        <v>96</v>
      </c>
      <c r="Y98" s="74">
        <f t="shared" si="7"/>
        <v>681479.55291631224</v>
      </c>
      <c r="Z98" s="73"/>
      <c r="AA98" s="73">
        <v>96</v>
      </c>
      <c r="AB98" s="74">
        <f t="shared" si="8"/>
        <v>555639.51837165607</v>
      </c>
      <c r="AC98" s="72"/>
      <c r="AD98" s="73">
        <v>96</v>
      </c>
      <c r="AE98" s="74">
        <f t="shared" si="9"/>
        <v>256018.99750498892</v>
      </c>
      <c r="AF98" s="73"/>
      <c r="AG98" s="73">
        <v>96</v>
      </c>
      <c r="AH98" s="74">
        <f t="shared" si="10"/>
        <v>599871.60004976788</v>
      </c>
      <c r="AI98" s="72"/>
      <c r="AJ98" s="73">
        <v>96</v>
      </c>
      <c r="AK98" s="74">
        <f t="shared" si="11"/>
        <v>540392.04906303692</v>
      </c>
    </row>
    <row r="99" spans="15:37" x14ac:dyDescent="0.2">
      <c r="O99" s="9"/>
      <c r="P99" s="10"/>
      <c r="Q99" s="9"/>
      <c r="R99" s="73">
        <v>97</v>
      </c>
      <c r="S99" s="74">
        <f>(1+($C$10^1/12))*S98</f>
        <v>767601.38668886956</v>
      </c>
      <c r="T99" s="73"/>
      <c r="U99" s="73">
        <v>97</v>
      </c>
      <c r="V99" s="74">
        <f t="shared" si="6"/>
        <v>654713.79572089715</v>
      </c>
      <c r="W99" s="73"/>
      <c r="X99" s="73">
        <v>97</v>
      </c>
      <c r="Y99" s="74">
        <f t="shared" si="7"/>
        <v>687328.9190788439</v>
      </c>
      <c r="Z99" s="73"/>
      <c r="AA99" s="73">
        <v>97</v>
      </c>
      <c r="AB99" s="74">
        <f t="shared" si="8"/>
        <v>559218.2999029014</v>
      </c>
      <c r="AC99" s="72"/>
      <c r="AD99" s="73">
        <v>97</v>
      </c>
      <c r="AE99" s="74">
        <f t="shared" si="9"/>
        <v>255596.56615910569</v>
      </c>
      <c r="AF99" s="73"/>
      <c r="AG99" s="73">
        <v>97</v>
      </c>
      <c r="AH99" s="74">
        <f t="shared" si="10"/>
        <v>604217.16989912838</v>
      </c>
      <c r="AI99" s="72"/>
      <c r="AJ99" s="73">
        <v>97</v>
      </c>
      <c r="AK99" s="74">
        <f t="shared" si="11"/>
        <v>543715.009838067</v>
      </c>
    </row>
    <row r="100" spans="15:37" x14ac:dyDescent="0.2">
      <c r="O100" s="9"/>
      <c r="P100" s="10"/>
      <c r="Q100" s="9"/>
      <c r="R100" s="73">
        <v>98</v>
      </c>
      <c r="S100" s="74">
        <f>(1+($C$10^1/12))*S99</f>
        <v>775072.06718481891</v>
      </c>
      <c r="T100" s="73"/>
      <c r="U100" s="73">
        <v>98</v>
      </c>
      <c r="V100" s="74">
        <f t="shared" si="6"/>
        <v>660002.55739488569</v>
      </c>
      <c r="W100" s="73"/>
      <c r="X100" s="73">
        <v>98</v>
      </c>
      <c r="Y100" s="74">
        <f t="shared" si="7"/>
        <v>693228.4923009373</v>
      </c>
      <c r="Z100" s="73"/>
      <c r="AA100" s="73">
        <v>98</v>
      </c>
      <c r="AB100" s="74">
        <f t="shared" si="8"/>
        <v>562820.13176952593</v>
      </c>
      <c r="AC100" s="72"/>
      <c r="AD100" s="73">
        <v>98</v>
      </c>
      <c r="AE100" s="74">
        <f t="shared" si="9"/>
        <v>255174.83182494316</v>
      </c>
      <c r="AF100" s="73"/>
      <c r="AG100" s="73">
        <v>98</v>
      </c>
      <c r="AH100" s="74">
        <f t="shared" si="10"/>
        <v>608594.2197807394</v>
      </c>
      <c r="AI100" s="72"/>
      <c r="AJ100" s="73">
        <v>98</v>
      </c>
      <c r="AK100" s="74">
        <f t="shared" si="11"/>
        <v>547058.4040527296</v>
      </c>
    </row>
    <row r="101" spans="15:37" x14ac:dyDescent="0.2">
      <c r="O101" s="9"/>
      <c r="P101" s="10"/>
      <c r="Q101" s="9"/>
      <c r="R101" s="73">
        <v>99</v>
      </c>
      <c r="S101" s="74">
        <f>(1+($C$10^1/12))*S100</f>
        <v>782615.45607869513</v>
      </c>
      <c r="T101" s="73"/>
      <c r="U101" s="73">
        <v>99</v>
      </c>
      <c r="V101" s="74">
        <f t="shared" si="6"/>
        <v>665334.04155345762</v>
      </c>
      <c r="W101" s="73"/>
      <c r="X101" s="73">
        <v>99</v>
      </c>
      <c r="Y101" s="74">
        <f t="shared" si="7"/>
        <v>699178.7035265204</v>
      </c>
      <c r="Z101" s="73"/>
      <c r="AA101" s="73">
        <v>99</v>
      </c>
      <c r="AB101" s="74">
        <f t="shared" si="8"/>
        <v>566445.16243489808</v>
      </c>
      <c r="AC101" s="72"/>
      <c r="AD101" s="73">
        <v>99</v>
      </c>
      <c r="AE101" s="74">
        <f t="shared" si="9"/>
        <v>254753.793352432</v>
      </c>
      <c r="AF101" s="73"/>
      <c r="AG101" s="73">
        <v>99</v>
      </c>
      <c r="AH101" s="74">
        <f t="shared" si="10"/>
        <v>613002.97774120106</v>
      </c>
      <c r="AI101" s="72"/>
      <c r="AJ101" s="73">
        <v>99</v>
      </c>
      <c r="AK101" s="74">
        <f t="shared" si="11"/>
        <v>550422.35735565051</v>
      </c>
    </row>
    <row r="102" spans="15:37" x14ac:dyDescent="0.2">
      <c r="O102" s="9"/>
      <c r="P102" s="10"/>
      <c r="Q102" s="9"/>
      <c r="R102" s="73">
        <v>100</v>
      </c>
      <c r="S102" s="74">
        <f>(1+($C$10^1/12))*S101</f>
        <v>790232.261004981</v>
      </c>
      <c r="T102" s="73"/>
      <c r="U102" s="73">
        <v>100</v>
      </c>
      <c r="V102" s="74">
        <f t="shared" si="6"/>
        <v>670708.59330777533</v>
      </c>
      <c r="W102" s="73"/>
      <c r="X102" s="73">
        <v>100</v>
      </c>
      <c r="Y102" s="74">
        <f t="shared" si="7"/>
        <v>705179.98739845643</v>
      </c>
      <c r="Z102" s="73"/>
      <c r="AA102" s="73">
        <v>100</v>
      </c>
      <c r="AB102" s="74">
        <f t="shared" si="8"/>
        <v>570093.54131861415</v>
      </c>
      <c r="AC102" s="72"/>
      <c r="AD102" s="73">
        <v>100</v>
      </c>
      <c r="AE102" s="74">
        <f t="shared" si="9"/>
        <v>254333.44959340047</v>
      </c>
      <c r="AF102" s="73"/>
      <c r="AG102" s="73">
        <v>100</v>
      </c>
      <c r="AH102" s="74">
        <f t="shared" si="10"/>
        <v>617443.67347912129</v>
      </c>
      <c r="AI102" s="72"/>
      <c r="AJ102" s="73">
        <v>100</v>
      </c>
      <c r="AK102" s="74">
        <f t="shared" si="11"/>
        <v>553806.99616808991</v>
      </c>
    </row>
    <row r="103" spans="15:37" x14ac:dyDescent="0.2">
      <c r="O103" s="9"/>
      <c r="P103" s="10"/>
      <c r="Q103" s="9"/>
      <c r="R103" s="73">
        <v>101</v>
      </c>
      <c r="S103" s="74">
        <f>(1+($C$10^1/12))*S102</f>
        <v>797923.19648521196</v>
      </c>
      <c r="T103" s="73"/>
      <c r="U103" s="73">
        <v>101</v>
      </c>
      <c r="V103" s="74">
        <f t="shared" si="6"/>
        <v>676126.56055680069</v>
      </c>
      <c r="W103" s="73"/>
      <c r="X103" s="73">
        <v>101</v>
      </c>
      <c r="Y103" s="74">
        <f t="shared" si="7"/>
        <v>711232.78229029325</v>
      </c>
      <c r="Z103" s="73"/>
      <c r="AA103" s="73">
        <v>101</v>
      </c>
      <c r="AB103" s="74">
        <f t="shared" si="8"/>
        <v>573765.41880265705</v>
      </c>
      <c r="AC103" s="72"/>
      <c r="AD103" s="73">
        <v>101</v>
      </c>
      <c r="AE103" s="74">
        <f t="shared" si="9"/>
        <v>253913.79940157133</v>
      </c>
      <c r="AF103" s="73"/>
      <c r="AG103" s="73">
        <v>101</v>
      </c>
      <c r="AH103" s="74">
        <f t="shared" si="10"/>
        <v>621916.53835708299</v>
      </c>
      <c r="AI103" s="72"/>
      <c r="AJ103" s="73">
        <v>101</v>
      </c>
      <c r="AK103" s="74">
        <f t="shared" si="11"/>
        <v>557212.44768869353</v>
      </c>
    </row>
    <row r="104" spans="15:37" x14ac:dyDescent="0.2">
      <c r="O104" s="9"/>
      <c r="P104" s="10"/>
      <c r="Q104" s="9"/>
      <c r="R104" s="73">
        <v>102</v>
      </c>
      <c r="S104" s="74">
        <f>(1+($C$10^1/12))*S103</f>
        <v>805688.98399500421</v>
      </c>
      <c r="T104" s="73"/>
      <c r="U104" s="73">
        <v>102</v>
      </c>
      <c r="V104" s="74">
        <f t="shared" si="6"/>
        <v>681588.2940098145</v>
      </c>
      <c r="W104" s="73"/>
      <c r="X104" s="73">
        <v>102</v>
      </c>
      <c r="Y104" s="74">
        <f t="shared" si="7"/>
        <v>717337.53033828503</v>
      </c>
      <c r="Z104" s="73"/>
      <c r="AA104" s="73">
        <v>102</v>
      </c>
      <c r="AB104" s="74">
        <f t="shared" si="8"/>
        <v>577460.94623759505</v>
      </c>
      <c r="AC104" s="72"/>
      <c r="AD104" s="73">
        <v>102</v>
      </c>
      <c r="AE104" s="74">
        <f t="shared" si="9"/>
        <v>253494.84163255873</v>
      </c>
      <c r="AF104" s="73"/>
      <c r="AG104" s="73">
        <v>102</v>
      </c>
      <c r="AH104" s="74">
        <f t="shared" si="10"/>
        <v>626421.80541369808</v>
      </c>
      <c r="AI104" s="72"/>
      <c r="AJ104" s="73">
        <v>102</v>
      </c>
      <c r="AK104" s="74">
        <f t="shared" si="11"/>
        <v>560638.83989827253</v>
      </c>
    </row>
    <row r="105" spans="15:37" x14ac:dyDescent="0.2">
      <c r="O105" s="9"/>
      <c r="P105" s="10"/>
      <c r="Q105" s="9"/>
      <c r="R105" s="73">
        <v>103</v>
      </c>
      <c r="S105" s="74">
        <f>(1+($C$10^1/12))*S104</f>
        <v>813530.35203173547</v>
      </c>
      <c r="T105" s="73"/>
      <c r="U105" s="73">
        <v>103</v>
      </c>
      <c r="V105" s="74">
        <f t="shared" si="6"/>
        <v>687094.14720911835</v>
      </c>
      <c r="W105" s="73"/>
      <c r="X105" s="73">
        <v>103</v>
      </c>
      <c r="Y105" s="74">
        <f t="shared" si="7"/>
        <v>723494.67747368873</v>
      </c>
      <c r="Z105" s="73"/>
      <c r="AA105" s="73">
        <v>103</v>
      </c>
      <c r="AB105" s="74">
        <f t="shared" si="8"/>
        <v>581180.27594882029</v>
      </c>
      <c r="AC105" s="72"/>
      <c r="AD105" s="73">
        <v>103</v>
      </c>
      <c r="AE105" s="74">
        <f t="shared" si="9"/>
        <v>253076.57514386499</v>
      </c>
      <c r="AF105" s="73"/>
      <c r="AG105" s="73">
        <v>103</v>
      </c>
      <c r="AH105" s="74">
        <f t="shared" si="10"/>
        <v>630959.70937574923</v>
      </c>
      <c r="AI105" s="72"/>
      <c r="AJ105" s="73">
        <v>103</v>
      </c>
      <c r="AK105" s="74">
        <f t="shared" si="11"/>
        <v>564086.30156461371</v>
      </c>
    </row>
    <row r="106" spans="15:37" x14ac:dyDescent="0.2">
      <c r="O106" s="9"/>
      <c r="P106" s="10"/>
      <c r="Q106" s="9"/>
      <c r="R106" s="73">
        <v>104</v>
      </c>
      <c r="S106" s="74">
        <f>(1+($C$10^1/12))*S105</f>
        <v>821448.03618288424</v>
      </c>
      <c r="T106" s="73"/>
      <c r="U106" s="73">
        <v>104</v>
      </c>
      <c r="V106" s="74">
        <f t="shared" si="6"/>
        <v>692644.47655291995</v>
      </c>
      <c r="W106" s="73"/>
      <c r="X106" s="73">
        <v>104</v>
      </c>
      <c r="Y106" s="74">
        <f t="shared" si="7"/>
        <v>729704.67345533788</v>
      </c>
      <c r="Z106" s="73"/>
      <c r="AA106" s="73">
        <v>104</v>
      </c>
      <c r="AB106" s="74">
        <f t="shared" si="8"/>
        <v>584923.56124282721</v>
      </c>
      <c r="AC106" s="72"/>
      <c r="AD106" s="73">
        <v>104</v>
      </c>
      <c r="AE106" s="74">
        <f t="shared" si="9"/>
        <v>252658.99879487761</v>
      </c>
      <c r="AF106" s="73"/>
      <c r="AG106" s="73">
        <v>104</v>
      </c>
      <c r="AH106" s="74">
        <f t="shared" si="10"/>
        <v>635530.48667041876</v>
      </c>
      <c r="AI106" s="72"/>
      <c r="AJ106" s="73">
        <v>104</v>
      </c>
      <c r="AK106" s="74">
        <f t="shared" si="11"/>
        <v>567554.96224731812</v>
      </c>
    </row>
    <row r="107" spans="15:37" x14ac:dyDescent="0.2">
      <c r="O107" s="9"/>
      <c r="P107" s="10"/>
      <c r="Q107" s="9"/>
      <c r="R107" s="73">
        <v>105</v>
      </c>
      <c r="S107" s="74">
        <f>(1+($C$10^1/12))*S106</f>
        <v>829442.77919503406</v>
      </c>
      <c r="T107" s="73"/>
      <c r="U107" s="73">
        <v>105</v>
      </c>
      <c r="V107" s="74">
        <f t="shared" si="6"/>
        <v>698239.64131840249</v>
      </c>
      <c r="W107" s="73"/>
      <c r="X107" s="73">
        <v>105</v>
      </c>
      <c r="Y107" s="74">
        <f t="shared" si="7"/>
        <v>735967.97190249618</v>
      </c>
      <c r="Z107" s="73"/>
      <c r="AA107" s="73">
        <v>105</v>
      </c>
      <c r="AB107" s="74">
        <f t="shared" si="8"/>
        <v>588690.95641353203</v>
      </c>
      <c r="AC107" s="72"/>
      <c r="AD107" s="73">
        <v>105</v>
      </c>
      <c r="AE107" s="74">
        <f t="shared" si="9"/>
        <v>252242.11144686604</v>
      </c>
      <c r="AF107" s="73"/>
      <c r="AG107" s="73">
        <v>105</v>
      </c>
      <c r="AH107" s="74">
        <f t="shared" si="10"/>
        <v>640134.37543760706</v>
      </c>
      <c r="AI107" s="72"/>
      <c r="AJ107" s="73">
        <v>105</v>
      </c>
      <c r="AK107" s="74">
        <f t="shared" si="11"/>
        <v>571044.95230267057</v>
      </c>
    </row>
    <row r="108" spans="15:37" x14ac:dyDescent="0.2">
      <c r="O108" s="9"/>
      <c r="P108" s="10"/>
      <c r="Q108" s="9"/>
      <c r="R108" s="73">
        <v>106</v>
      </c>
      <c r="S108" s="74">
        <f>(1+($C$10^1/12))*S107</f>
        <v>837515.3310435497</v>
      </c>
      <c r="T108" s="73"/>
      <c r="U108" s="73">
        <v>106</v>
      </c>
      <c r="V108" s="74">
        <f t="shared" si="6"/>
        <v>703880.00368498149</v>
      </c>
      <c r="W108" s="73"/>
      <c r="X108" s="73">
        <v>106</v>
      </c>
      <c r="Y108" s="74">
        <f t="shared" si="7"/>
        <v>742285.03032799263</v>
      </c>
      <c r="Z108" s="73"/>
      <c r="AA108" s="73">
        <v>106</v>
      </c>
      <c r="AB108" s="74">
        <f t="shared" si="8"/>
        <v>592482.61674863216</v>
      </c>
      <c r="AC108" s="72"/>
      <c r="AD108" s="73">
        <v>106</v>
      </c>
      <c r="AE108" s="74">
        <f t="shared" si="9"/>
        <v>251825.91196297869</v>
      </c>
      <c r="AF108" s="73"/>
      <c r="AG108" s="73">
        <v>106</v>
      </c>
      <c r="AH108" s="74">
        <f t="shared" si="10"/>
        <v>644771.61554233974</v>
      </c>
      <c r="AI108" s="72"/>
      <c r="AJ108" s="73">
        <v>106</v>
      </c>
      <c r="AK108" s="74">
        <f t="shared" si="11"/>
        <v>574556.40288853843</v>
      </c>
    </row>
    <row r="109" spans="15:37" x14ac:dyDescent="0.2">
      <c r="O109" s="9"/>
      <c r="P109" s="10"/>
      <c r="Q109" s="9"/>
      <c r="R109" s="73">
        <v>107</v>
      </c>
      <c r="S109" s="74">
        <f>(1+($C$10^1/12))*S108</f>
        <v>845666.44900293101</v>
      </c>
      <c r="T109" s="73"/>
      <c r="U109" s="73">
        <v>107</v>
      </c>
      <c r="V109" s="74">
        <f t="shared" si="6"/>
        <v>709565.92875774868</v>
      </c>
      <c r="W109" s="73"/>
      <c r="X109" s="73">
        <v>107</v>
      </c>
      <c r="Y109" s="74">
        <f t="shared" si="7"/>
        <v>748656.31017164129</v>
      </c>
      <c r="Z109" s="73"/>
      <c r="AA109" s="73">
        <v>107</v>
      </c>
      <c r="AB109" s="74">
        <f t="shared" si="8"/>
        <v>596298.6985360072</v>
      </c>
      <c r="AC109" s="72"/>
      <c r="AD109" s="73">
        <v>107</v>
      </c>
      <c r="AE109" s="74">
        <f t="shared" si="9"/>
        <v>251410.39920823977</v>
      </c>
      <c r="AF109" s="73"/>
      <c r="AG109" s="73">
        <v>107</v>
      </c>
      <c r="AH109" s="74">
        <f t="shared" si="10"/>
        <v>649442.4485872644</v>
      </c>
      <c r="AI109" s="72"/>
      <c r="AJ109" s="73">
        <v>107</v>
      </c>
      <c r="AK109" s="74">
        <f t="shared" si="11"/>
        <v>578089.44596930058</v>
      </c>
    </row>
    <row r="110" spans="15:37" x14ac:dyDescent="0.2">
      <c r="O110" s="9"/>
      <c r="P110" s="10"/>
      <c r="Q110" s="9"/>
      <c r="R110" s="73">
        <v>108</v>
      </c>
      <c r="S110" s="74">
        <f>(1+($C$10^1/12))*S109</f>
        <v>853896.89771785203</v>
      </c>
      <c r="T110" s="73"/>
      <c r="U110" s="73">
        <v>108</v>
      </c>
      <c r="V110" s="74">
        <f t="shared" si="6"/>
        <v>715297.78459110553</v>
      </c>
      <c r="W110" s="73"/>
      <c r="X110" s="73">
        <v>108</v>
      </c>
      <c r="Y110" s="74">
        <f t="shared" si="7"/>
        <v>755082.27683394786</v>
      </c>
      <c r="Z110" s="73"/>
      <c r="AA110" s="73">
        <v>108</v>
      </c>
      <c r="AB110" s="74">
        <f t="shared" si="8"/>
        <v>600139.35907016112</v>
      </c>
      <c r="AC110" s="72"/>
      <c r="AD110" s="73">
        <v>108</v>
      </c>
      <c r="AE110" s="74">
        <f t="shared" si="9"/>
        <v>250995.57204954617</v>
      </c>
      <c r="AF110" s="73"/>
      <c r="AG110" s="73">
        <v>108</v>
      </c>
      <c r="AH110" s="74">
        <f t="shared" si="10"/>
        <v>654147.11792523868</v>
      </c>
      <c r="AI110" s="72"/>
      <c r="AJ110" s="73">
        <v>108</v>
      </c>
      <c r="AK110" s="74">
        <f t="shared" si="11"/>
        <v>581644.21432080679</v>
      </c>
    </row>
    <row r="111" spans="15:37" x14ac:dyDescent="0.2">
      <c r="O111" s="9"/>
      <c r="P111" s="10"/>
      <c r="Q111" s="9"/>
      <c r="R111" s="73">
        <v>109</v>
      </c>
      <c r="S111" s="74">
        <f>(1+($C$10^1/12))*S110</f>
        <v>862207.44927489094</v>
      </c>
      <c r="T111" s="73"/>
      <c r="U111" s="73">
        <v>109</v>
      </c>
      <c r="V111" s="74">
        <f t="shared" si="6"/>
        <v>721075.9422125878</v>
      </c>
      <c r="W111" s="73"/>
      <c r="X111" s="73">
        <v>109</v>
      </c>
      <c r="Y111" s="74">
        <f t="shared" si="7"/>
        <v>761563.39971010596</v>
      </c>
      <c r="Z111" s="73"/>
      <c r="AA111" s="73">
        <v>109</v>
      </c>
      <c r="AB111" s="74">
        <f t="shared" si="8"/>
        <v>604004.75665870542</v>
      </c>
      <c r="AC111" s="72"/>
      <c r="AD111" s="73">
        <v>109</v>
      </c>
      <c r="AE111" s="74">
        <f t="shared" si="9"/>
        <v>250581.42935566441</v>
      </c>
      <c r="AF111" s="73"/>
      <c r="AG111" s="73">
        <v>109</v>
      </c>
      <c r="AH111" s="74">
        <f t="shared" si="10"/>
        <v>658885.86867200874</v>
      </c>
      <c r="AI111" s="72"/>
      <c r="AJ111" s="73">
        <v>109</v>
      </c>
      <c r="AK111" s="74">
        <f t="shared" si="11"/>
        <v>585220.84153536777</v>
      </c>
    </row>
    <row r="112" spans="15:37" x14ac:dyDescent="0.2">
      <c r="O112" s="9"/>
      <c r="P112" s="10"/>
      <c r="Q112" s="9"/>
      <c r="R112" s="73">
        <v>110</v>
      </c>
      <c r="S112" s="74">
        <f>(1+($C$10^1/12))*S111</f>
        <v>870598.8832749587</v>
      </c>
      <c r="T112" s="73"/>
      <c r="U112" s="73">
        <v>110</v>
      </c>
      <c r="V112" s="74">
        <f t="shared" si="6"/>
        <v>726900.77564688248</v>
      </c>
      <c r="W112" s="73"/>
      <c r="X112" s="73">
        <v>110</v>
      </c>
      <c r="Y112" s="74">
        <f t="shared" si="7"/>
        <v>768100.15222428436</v>
      </c>
      <c r="Z112" s="73"/>
      <c r="AA112" s="73">
        <v>110</v>
      </c>
      <c r="AB112" s="74">
        <f t="shared" si="8"/>
        <v>607895.05062888458</v>
      </c>
      <c r="AC112" s="72"/>
      <c r="AD112" s="73">
        <v>110</v>
      </c>
      <c r="AE112" s="74">
        <f t="shared" si="9"/>
        <v>250167.96999722754</v>
      </c>
      <c r="AF112" s="73"/>
      <c r="AG112" s="73">
        <v>110</v>
      </c>
      <c r="AH112" s="74">
        <f t="shared" si="10"/>
        <v>663658.94771898026</v>
      </c>
      <c r="AI112" s="72"/>
      <c r="AJ112" s="73">
        <v>110</v>
      </c>
      <c r="AK112" s="74">
        <f t="shared" si="11"/>
        <v>588819.4620267757</v>
      </c>
    </row>
    <row r="113" spans="15:37" x14ac:dyDescent="0.2">
      <c r="O113" s="9"/>
      <c r="P113" s="10"/>
      <c r="Q113" s="9"/>
      <c r="R113" s="73">
        <v>111</v>
      </c>
      <c r="S113" s="74">
        <f>(1+($C$10^1/12))*S112</f>
        <v>879071.9869064322</v>
      </c>
      <c r="T113" s="73"/>
      <c r="U113" s="73">
        <v>111</v>
      </c>
      <c r="V113" s="74">
        <f t="shared" si="6"/>
        <v>732772.66194003855</v>
      </c>
      <c r="W113" s="73"/>
      <c r="X113" s="73">
        <v>111</v>
      </c>
      <c r="Y113" s="74">
        <f t="shared" si="7"/>
        <v>774693.01186420955</v>
      </c>
      <c r="Z113" s="73"/>
      <c r="AA113" s="73">
        <v>111</v>
      </c>
      <c r="AB113" s="74">
        <f t="shared" si="8"/>
        <v>611810.40133414336</v>
      </c>
      <c r="AC113" s="72"/>
      <c r="AD113" s="73">
        <v>111</v>
      </c>
      <c r="AE113" s="74">
        <f t="shared" si="9"/>
        <v>249755.1928467321</v>
      </c>
      <c r="AF113" s="73"/>
      <c r="AG113" s="73">
        <v>111</v>
      </c>
      <c r="AH113" s="74">
        <f t="shared" si="10"/>
        <v>668466.60374608124</v>
      </c>
      <c r="AI113" s="72"/>
      <c r="AJ113" s="73">
        <v>111</v>
      </c>
      <c r="AK113" s="74">
        <f t="shared" si="11"/>
        <v>592440.21103535534</v>
      </c>
    </row>
    <row r="114" spans="15:37" x14ac:dyDescent="0.2">
      <c r="O114" s="9"/>
      <c r="P114" s="10"/>
      <c r="Q114" s="9"/>
      <c r="R114" s="73">
        <v>112</v>
      </c>
      <c r="S114" s="74">
        <f>(1+($C$10^1/12))*S113</f>
        <v>887627.55501899903</v>
      </c>
      <c r="T114" s="73"/>
      <c r="U114" s="73">
        <v>112</v>
      </c>
      <c r="V114" s="74">
        <f t="shared" si="6"/>
        <v>738691.98118387361</v>
      </c>
      <c r="W114" s="73"/>
      <c r="X114" s="73">
        <v>112</v>
      </c>
      <c r="Y114" s="74">
        <f t="shared" si="7"/>
        <v>781342.4602160441</v>
      </c>
      <c r="Z114" s="73"/>
      <c r="AA114" s="73">
        <v>112</v>
      </c>
      <c r="AB114" s="74">
        <f t="shared" si="8"/>
        <v>615750.97016073624</v>
      </c>
      <c r="AC114" s="72"/>
      <c r="AD114" s="73">
        <v>112</v>
      </c>
      <c r="AE114" s="74">
        <f t="shared" si="9"/>
        <v>249343.09677853499</v>
      </c>
      <c r="AF114" s="73"/>
      <c r="AG114" s="73">
        <v>112</v>
      </c>
      <c r="AH114" s="74">
        <f t="shared" si="10"/>
        <v>673309.08723471849</v>
      </c>
      <c r="AI114" s="72"/>
      <c r="AJ114" s="73">
        <v>112</v>
      </c>
      <c r="AK114" s="74">
        <f t="shared" si="11"/>
        <v>596083.22463304689</v>
      </c>
    </row>
    <row r="115" spans="15:37" x14ac:dyDescent="0.2">
      <c r="O115" s="9"/>
      <c r="P115" s="10"/>
      <c r="Q115" s="9"/>
      <c r="R115" s="73">
        <v>113</v>
      </c>
      <c r="S115" s="74">
        <f>(1+($C$10^1/12))*S114</f>
        <v>896266.39019822131</v>
      </c>
      <c r="T115" s="73"/>
      <c r="U115" s="73">
        <v>113</v>
      </c>
      <c r="V115" s="74">
        <f t="shared" si="6"/>
        <v>744659.11654057738</v>
      </c>
      <c r="W115" s="73"/>
      <c r="X115" s="73">
        <v>113</v>
      </c>
      <c r="Y115" s="74">
        <f t="shared" si="7"/>
        <v>788048.9829995652</v>
      </c>
      <c r="Z115" s="73"/>
      <c r="AA115" s="73">
        <v>113</v>
      </c>
      <c r="AB115" s="74">
        <f t="shared" si="8"/>
        <v>619716.91953437973</v>
      </c>
      <c r="AC115" s="72"/>
      <c r="AD115" s="73">
        <v>113</v>
      </c>
      <c r="AE115" s="74">
        <f t="shared" si="9"/>
        <v>248931.6806688504</v>
      </c>
      <c r="AF115" s="73"/>
      <c r="AG115" s="73">
        <v>113</v>
      </c>
      <c r="AH115" s="74">
        <f t="shared" si="10"/>
        <v>678186.65048082802</v>
      </c>
      <c r="AI115" s="72"/>
      <c r="AJ115" s="73">
        <v>113</v>
      </c>
      <c r="AK115" s="74">
        <f t="shared" si="11"/>
        <v>599748.6397285196</v>
      </c>
    </row>
    <row r="116" spans="15:37" x14ac:dyDescent="0.2">
      <c r="O116" s="9"/>
      <c r="P116" s="10"/>
      <c r="Q116" s="9"/>
      <c r="R116" s="73">
        <v>114</v>
      </c>
      <c r="S116" s="74">
        <f>(1+($C$10^1/12))*S115</f>
        <v>904989.3028408254</v>
      </c>
      <c r="T116" s="73"/>
      <c r="U116" s="73">
        <v>114</v>
      </c>
      <c r="V116" s="74">
        <f t="shared" si="6"/>
        <v>750674.45426751417</v>
      </c>
      <c r="W116" s="73"/>
      <c r="X116" s="73">
        <v>114</v>
      </c>
      <c r="Y116" s="74">
        <f t="shared" si="7"/>
        <v>794813.07010364486</v>
      </c>
      <c r="Z116" s="73"/>
      <c r="AA116" s="73">
        <v>114</v>
      </c>
      <c r="AB116" s="74">
        <f t="shared" si="8"/>
        <v>623708.41292694735</v>
      </c>
      <c r="AC116" s="72"/>
      <c r="AD116" s="73">
        <v>114</v>
      </c>
      <c r="AE116" s="74">
        <f t="shared" si="9"/>
        <v>248520.94339574678</v>
      </c>
      <c r="AF116" s="73"/>
      <c r="AG116" s="73">
        <v>114</v>
      </c>
      <c r="AH116" s="74">
        <f t="shared" si="10"/>
        <v>683099.54760801955</v>
      </c>
      <c r="AI116" s="72"/>
      <c r="AJ116" s="73">
        <v>114</v>
      </c>
      <c r="AK116" s="74">
        <f t="shared" si="11"/>
        <v>603436.59407231689</v>
      </c>
    </row>
    <row r="117" spans="15:37" x14ac:dyDescent="0.2">
      <c r="O117" s="9"/>
      <c r="P117" s="10"/>
      <c r="Q117" s="9"/>
      <c r="R117" s="73">
        <v>115</v>
      </c>
      <c r="S117" s="74">
        <f>(1+($C$10^1/12))*S116</f>
        <v>913797.11123072368</v>
      </c>
      <c r="T117" s="73"/>
      <c r="U117" s="73">
        <v>115</v>
      </c>
      <c r="V117" s="74">
        <f t="shared" si="6"/>
        <v>756738.38374222571</v>
      </c>
      <c r="W117" s="73"/>
      <c r="X117" s="73">
        <v>115</v>
      </c>
      <c r="Y117" s="74">
        <f t="shared" si="7"/>
        <v>801635.21562203451</v>
      </c>
      <c r="Z117" s="73"/>
      <c r="AA117" s="73">
        <v>115</v>
      </c>
      <c r="AB117" s="74">
        <f t="shared" si="8"/>
        <v>627725.61486320756</v>
      </c>
      <c r="AC117" s="72"/>
      <c r="AD117" s="73">
        <v>115</v>
      </c>
      <c r="AE117" s="74">
        <f t="shared" si="9"/>
        <v>248110.88383914379</v>
      </c>
      <c r="AF117" s="73"/>
      <c r="AG117" s="73">
        <v>115</v>
      </c>
      <c r="AH117" s="74">
        <f t="shared" si="10"/>
        <v>688048.03458081663</v>
      </c>
      <c r="AI117" s="72"/>
      <c r="AJ117" s="73">
        <v>115</v>
      </c>
      <c r="AK117" s="74">
        <f t="shared" si="11"/>
        <v>607147.22626203322</v>
      </c>
    </row>
    <row r="118" spans="15:37" x14ac:dyDescent="0.2">
      <c r="O118" s="9"/>
      <c r="P118" s="10"/>
      <c r="Q118" s="9"/>
      <c r="R118" s="73">
        <v>116</v>
      </c>
      <c r="S118" s="74">
        <f>(1+($C$10^1/12))*S117</f>
        <v>922690.64161577658</v>
      </c>
      <c r="T118" s="73"/>
      <c r="U118" s="73">
        <v>116</v>
      </c>
      <c r="V118" s="74">
        <f t="shared" si="6"/>
        <v>762851.29748763575</v>
      </c>
      <c r="W118" s="73"/>
      <c r="X118" s="73">
        <v>116</v>
      </c>
      <c r="Y118" s="74">
        <f t="shared" si="7"/>
        <v>808515.91788945696</v>
      </c>
      <c r="Z118" s="73"/>
      <c r="AA118" s="73">
        <v>116</v>
      </c>
      <c r="AB118" s="74">
        <f t="shared" si="8"/>
        <v>631768.69092760561</v>
      </c>
      <c r="AC118" s="72"/>
      <c r="AD118" s="73">
        <v>116</v>
      </c>
      <c r="AE118" s="74">
        <f t="shared" si="9"/>
        <v>247701.50088080918</v>
      </c>
      <c r="AF118" s="73"/>
      <c r="AG118" s="73">
        <v>116</v>
      </c>
      <c r="AH118" s="74">
        <f t="shared" si="10"/>
        <v>693032.36921799253</v>
      </c>
      <c r="AI118" s="72"/>
      <c r="AJ118" s="73">
        <v>116</v>
      </c>
      <c r="AK118" s="74">
        <f t="shared" si="11"/>
        <v>610880.67574752285</v>
      </c>
    </row>
    <row r="119" spans="15:37" x14ac:dyDescent="0.2">
      <c r="O119" s="9"/>
      <c r="P119" s="10"/>
      <c r="Q119" s="9"/>
      <c r="R119" s="73">
        <v>117</v>
      </c>
      <c r="S119" s="74">
        <f>(1+($C$10^1/12))*S118</f>
        <v>931670.72828530206</v>
      </c>
      <c r="T119" s="73"/>
      <c r="U119" s="73">
        <v>117</v>
      </c>
      <c r="V119" s="74">
        <f t="shared" si="6"/>
        <v>769013.59119745845</v>
      </c>
      <c r="W119" s="73"/>
      <c r="X119" s="73">
        <v>117</v>
      </c>
      <c r="Y119" s="74">
        <f t="shared" si="7"/>
        <v>815455.67951800814</v>
      </c>
      <c r="Z119" s="73"/>
      <c r="AA119" s="73">
        <v>117</v>
      </c>
      <c r="AB119" s="74">
        <f t="shared" si="8"/>
        <v>635837.80777108844</v>
      </c>
      <c r="AC119" s="72"/>
      <c r="AD119" s="73">
        <v>117</v>
      </c>
      <c r="AE119" s="74">
        <f t="shared" si="9"/>
        <v>247292.79340435585</v>
      </c>
      <c r="AF119" s="73"/>
      <c r="AG119" s="73">
        <v>117</v>
      </c>
      <c r="AH119" s="74">
        <f t="shared" si="10"/>
        <v>698052.8112060026</v>
      </c>
      <c r="AI119" s="72"/>
      <c r="AJ119" s="73">
        <v>117</v>
      </c>
      <c r="AK119" s="74">
        <f t="shared" si="11"/>
        <v>614637.0828361403</v>
      </c>
    </row>
    <row r="120" spans="15:37" x14ac:dyDescent="0.2">
      <c r="O120" s="9"/>
      <c r="P120" s="10"/>
      <c r="Q120" s="9"/>
      <c r="R120" s="73">
        <v>118</v>
      </c>
      <c r="S120" s="74">
        <f>(1+($C$10^1/12))*S119</f>
        <v>940738.21364833869</v>
      </c>
      <c r="T120" s="73"/>
      <c r="U120" s="73">
        <v>118</v>
      </c>
      <c r="V120" s="74">
        <f t="shared" si="6"/>
        <v>775225.66376181168</v>
      </c>
      <c r="W120" s="73"/>
      <c r="X120" s="73">
        <v>118</v>
      </c>
      <c r="Y120" s="74">
        <f t="shared" si="7"/>
        <v>822455.00743387104</v>
      </c>
      <c r="Z120" s="73"/>
      <c r="AA120" s="73">
        <v>118</v>
      </c>
      <c r="AB120" s="74">
        <f t="shared" si="8"/>
        <v>639933.13311797404</v>
      </c>
      <c r="AC120" s="72"/>
      <c r="AD120" s="73">
        <v>118</v>
      </c>
      <c r="AE120" s="74">
        <f t="shared" si="9"/>
        <v>246884.76029523867</v>
      </c>
      <c r="AF120" s="73"/>
      <c r="AG120" s="73">
        <v>118</v>
      </c>
      <c r="AH120" s="74">
        <f t="shared" si="10"/>
        <v>703109.6221125141</v>
      </c>
      <c r="AI120" s="72"/>
      <c r="AJ120" s="73">
        <v>118</v>
      </c>
      <c r="AK120" s="74">
        <f t="shared" si="11"/>
        <v>618416.58869801357</v>
      </c>
    </row>
    <row r="121" spans="15:37" x14ac:dyDescent="0.2">
      <c r="O121" s="9"/>
      <c r="P121" s="10"/>
      <c r="Q121" s="9"/>
      <c r="R121" s="73">
        <v>119</v>
      </c>
      <c r="S121" s="74">
        <f>(1+($C$10^1/12))*S120</f>
        <v>949893.94831267104</v>
      </c>
      <c r="T121" s="73"/>
      <c r="U121" s="73">
        <v>119</v>
      </c>
      <c r="V121" s="74">
        <f t="shared" si="6"/>
        <v>781487.91729303799</v>
      </c>
      <c r="W121" s="73"/>
      <c r="X121" s="73">
        <v>119</v>
      </c>
      <c r="Y121" s="74">
        <f t="shared" si="7"/>
        <v>829514.41291434516</v>
      </c>
      <c r="Z121" s="73"/>
      <c r="AA121" s="73">
        <v>119</v>
      </c>
      <c r="AB121" s="74">
        <f t="shared" si="8"/>
        <v>644054.83577286464</v>
      </c>
      <c r="AC121" s="72"/>
      <c r="AD121" s="73">
        <v>119</v>
      </c>
      <c r="AE121" s="74">
        <f t="shared" si="9"/>
        <v>246477.40044075152</v>
      </c>
      <c r="AF121" s="73"/>
      <c r="AG121" s="73">
        <v>119</v>
      </c>
      <c r="AH121" s="74">
        <f t="shared" si="10"/>
        <v>708203.06540003419</v>
      </c>
      <c r="AI121" s="72"/>
      <c r="AJ121" s="73">
        <v>119</v>
      </c>
      <c r="AK121" s="74">
        <f t="shared" si="11"/>
        <v>622219.33537134912</v>
      </c>
    </row>
    <row r="122" spans="15:37" x14ac:dyDescent="0.2">
      <c r="O122" s="9"/>
      <c r="P122" s="10"/>
      <c r="Q122" s="9"/>
      <c r="R122" s="73">
        <v>120</v>
      </c>
      <c r="S122" s="74">
        <f>(1+($C$10^1/12))*S121</f>
        <v>959138.79116462404</v>
      </c>
      <c r="T122" s="73"/>
      <c r="U122" s="73">
        <v>120</v>
      </c>
      <c r="V122" s="74">
        <f t="shared" si="6"/>
        <v>787800.75715173315</v>
      </c>
      <c r="W122" s="73"/>
      <c r="X122" s="73">
        <v>120</v>
      </c>
      <c r="Y122" s="74">
        <f t="shared" si="7"/>
        <v>836634.41162519332</v>
      </c>
      <c r="Z122" s="73"/>
      <c r="AA122" s="73">
        <v>120</v>
      </c>
      <c r="AB122" s="74">
        <f t="shared" si="8"/>
        <v>648203.08562760497</v>
      </c>
      <c r="AC122" s="72"/>
      <c r="AD122" s="73">
        <v>120</v>
      </c>
      <c r="AE122" s="74">
        <f t="shared" si="9"/>
        <v>246070.71273002427</v>
      </c>
      <c r="AF122" s="73"/>
      <c r="AG122" s="73">
        <v>120</v>
      </c>
      <c r="AH122" s="74">
        <f t="shared" si="10"/>
        <v>713333.40643963625</v>
      </c>
      <c r="AI122" s="72"/>
      <c r="AJ122" s="73">
        <v>120</v>
      </c>
      <c r="AK122" s="74">
        <f t="shared" si="11"/>
        <v>626045.46576777007</v>
      </c>
    </row>
    <row r="123" spans="15:37" x14ac:dyDescent="0.2">
      <c r="O123" s="9"/>
      <c r="P123" s="10"/>
      <c r="Q123" s="9"/>
      <c r="R123" s="73">
        <v>121</v>
      </c>
      <c r="S123" s="74">
        <f>(1+($C$10^1/12))*S122</f>
        <v>968473.60944963363</v>
      </c>
      <c r="T123" s="73"/>
      <c r="U123" s="73">
        <v>121</v>
      </c>
      <c r="V123" s="74">
        <f t="shared" si="6"/>
        <v>794164.59197298589</v>
      </c>
      <c r="W123" s="73"/>
      <c r="X123" s="73">
        <v>121</v>
      </c>
      <c r="Y123" s="74">
        <f t="shared" si="7"/>
        <v>843815.5236583096</v>
      </c>
      <c r="Z123" s="73"/>
      <c r="AA123" s="73">
        <v>121</v>
      </c>
      <c r="AB123" s="74">
        <f t="shared" si="8"/>
        <v>652378.05366828467</v>
      </c>
      <c r="AC123" s="72"/>
      <c r="AD123" s="73">
        <v>121</v>
      </c>
      <c r="AE123" s="74">
        <f t="shared" si="9"/>
        <v>245664.69605401973</v>
      </c>
      <c r="AF123" s="73"/>
      <c r="AG123" s="73">
        <v>121</v>
      </c>
      <c r="AH123" s="74">
        <f t="shared" si="10"/>
        <v>718500.91252478608</v>
      </c>
      <c r="AI123" s="72"/>
      <c r="AJ123" s="73">
        <v>121</v>
      </c>
      <c r="AK123" s="74">
        <f t="shared" si="11"/>
        <v>629895.12367768702</v>
      </c>
    </row>
    <row r="124" spans="15:37" x14ac:dyDescent="0.2">
      <c r="O124" s="9"/>
      <c r="P124" s="10"/>
      <c r="Q124" s="9"/>
      <c r="R124" s="73">
        <v>122</v>
      </c>
      <c r="S124" s="74">
        <f>(1+($C$10^1/12))*S123</f>
        <v>977899.27885360213</v>
      </c>
      <c r="T124" s="73"/>
      <c r="U124" s="73">
        <v>122</v>
      </c>
      <c r="V124" s="74">
        <f t="shared" si="6"/>
        <v>800579.83369282889</v>
      </c>
      <c r="W124" s="73"/>
      <c r="X124" s="73">
        <v>122</v>
      </c>
      <c r="Y124" s="74">
        <f t="shared" si="7"/>
        <v>851058.27356971009</v>
      </c>
      <c r="Z124" s="73"/>
      <c r="AA124" s="73">
        <v>122</v>
      </c>
      <c r="AB124" s="74">
        <f t="shared" si="8"/>
        <v>656579.91198228637</v>
      </c>
      <c r="AC124" s="72"/>
      <c r="AD124" s="73">
        <v>122</v>
      </c>
      <c r="AE124" s="74">
        <f t="shared" si="9"/>
        <v>245259.3493055306</v>
      </c>
      <c r="AF124" s="73"/>
      <c r="AG124" s="73">
        <v>122</v>
      </c>
      <c r="AH124" s="74">
        <f t="shared" si="10"/>
        <v>723705.8528852677</v>
      </c>
      <c r="AI124" s="72"/>
      <c r="AJ124" s="73">
        <v>122</v>
      </c>
      <c r="AK124" s="74">
        <f t="shared" si="11"/>
        <v>633768.4537757017</v>
      </c>
    </row>
    <row r="125" spans="15:37" x14ac:dyDescent="0.2">
      <c r="O125" s="9"/>
      <c r="P125" s="10"/>
      <c r="Q125" s="9"/>
      <c r="R125" s="73">
        <v>123</v>
      </c>
      <c r="S125" s="74">
        <f>(1+($C$10^1/12))*S124</f>
        <v>987416.6835850447</v>
      </c>
      <c r="T125" s="73"/>
      <c r="U125" s="73">
        <v>123</v>
      </c>
      <c r="V125" s="74">
        <f t="shared" si="6"/>
        <v>807046.89757490368</v>
      </c>
      <c r="W125" s="73"/>
      <c r="X125" s="73">
        <v>123</v>
      </c>
      <c r="Y125" s="74">
        <f t="shared" si="7"/>
        <v>858363.19041785016</v>
      </c>
      <c r="Z125" s="73"/>
      <c r="AA125" s="73">
        <v>123</v>
      </c>
      <c r="AB125" s="74">
        <f t="shared" si="8"/>
        <v>660808.83376537892</v>
      </c>
      <c r="AC125" s="72"/>
      <c r="AD125" s="73">
        <v>123</v>
      </c>
      <c r="AE125" s="74">
        <f t="shared" si="9"/>
        <v>244854.67137917646</v>
      </c>
      <c r="AF125" s="73"/>
      <c r="AG125" s="73">
        <v>123</v>
      </c>
      <c r="AH125" s="74">
        <f t="shared" si="10"/>
        <v>728948.49870121072</v>
      </c>
      <c r="AI125" s="72"/>
      <c r="AJ125" s="73">
        <v>123</v>
      </c>
      <c r="AK125" s="74">
        <f t="shared" si="11"/>
        <v>637665.60162604414</v>
      </c>
    </row>
    <row r="126" spans="15:37" x14ac:dyDescent="0.2">
      <c r="O126" s="9"/>
      <c r="P126" s="10"/>
      <c r="Q126" s="9"/>
      <c r="R126" s="73">
        <v>124</v>
      </c>
      <c r="S126" s="74">
        <f>(1+($C$10^1/12))*S125</f>
        <v>997026.7164580361</v>
      </c>
      <c r="T126" s="73"/>
      <c r="U126" s="73">
        <v>124</v>
      </c>
      <c r="V126" s="74">
        <f t="shared" si="6"/>
        <v>813566.20223734132</v>
      </c>
      <c r="W126" s="73"/>
      <c r="X126" s="73">
        <v>124</v>
      </c>
      <c r="Y126" s="74">
        <f t="shared" si="7"/>
        <v>865730.80780227005</v>
      </c>
      <c r="Z126" s="73"/>
      <c r="AA126" s="73">
        <v>124</v>
      </c>
      <c r="AB126" s="74">
        <f t="shared" si="8"/>
        <v>665064.99332885607</v>
      </c>
      <c r="AC126" s="72"/>
      <c r="AD126" s="73">
        <v>124</v>
      </c>
      <c r="AE126" s="74">
        <f t="shared" si="9"/>
        <v>244450.6611714008</v>
      </c>
      <c r="AF126" s="73"/>
      <c r="AG126" s="73">
        <v>124</v>
      </c>
      <c r="AH126" s="74">
        <f t="shared" si="10"/>
        <v>734229.12311721873</v>
      </c>
      <c r="AI126" s="72"/>
      <c r="AJ126" s="73">
        <v>124</v>
      </c>
      <c r="AK126" s="74">
        <f t="shared" si="11"/>
        <v>641586.71368804295</v>
      </c>
    </row>
    <row r="127" spans="15:37" x14ac:dyDescent="0.2">
      <c r="O127" s="9"/>
      <c r="P127" s="10"/>
      <c r="Q127" s="9"/>
      <c r="R127" s="73">
        <v>125</v>
      </c>
      <c r="S127" s="74">
        <f>(1+($C$10^1/12))*S126</f>
        <v>1006730.2789759638</v>
      </c>
      <c r="T127" s="73"/>
      <c r="U127" s="73">
        <v>125</v>
      </c>
      <c r="V127" s="74">
        <f t="shared" si="6"/>
        <v>820138.16967985942</v>
      </c>
      <c r="W127" s="73"/>
      <c r="X127" s="73">
        <v>125</v>
      </c>
      <c r="Y127" s="74">
        <f t="shared" si="7"/>
        <v>873161.66390257294</v>
      </c>
      <c r="Z127" s="73"/>
      <c r="AA127" s="73">
        <v>125</v>
      </c>
      <c r="AB127" s="74">
        <f t="shared" si="8"/>
        <v>669348.56610672164</v>
      </c>
      <c r="AC127" s="72"/>
      <c r="AD127" s="73">
        <v>125</v>
      </c>
      <c r="AE127" s="74">
        <f t="shared" si="9"/>
        <v>244047.31758046799</v>
      </c>
      <c r="AF127" s="73"/>
      <c r="AG127" s="73">
        <v>125</v>
      </c>
      <c r="AH127" s="74">
        <f t="shared" si="10"/>
        <v>739548.00125660037</v>
      </c>
      <c r="AI127" s="72"/>
      <c r="AJ127" s="73">
        <v>125</v>
      </c>
      <c r="AK127" s="74">
        <f t="shared" si="11"/>
        <v>645531.93732162961</v>
      </c>
    </row>
    <row r="128" spans="15:37" x14ac:dyDescent="0.2">
      <c r="O128" s="9"/>
      <c r="P128" s="10"/>
      <c r="Q128" s="9"/>
      <c r="R128" s="73">
        <v>126</v>
      </c>
      <c r="S128" s="74">
        <f>(1+($C$10^1/12))*S127</f>
        <v>1016528.2814160973</v>
      </c>
      <c r="T128" s="73"/>
      <c r="U128" s="73">
        <v>126</v>
      </c>
      <c r="V128" s="74">
        <f t="shared" si="6"/>
        <v>826763.22531107906</v>
      </c>
      <c r="W128" s="73"/>
      <c r="X128" s="73">
        <v>126</v>
      </c>
      <c r="Y128" s="74">
        <f t="shared" si="7"/>
        <v>880656.30151773675</v>
      </c>
      <c r="Z128" s="73"/>
      <c r="AA128" s="73">
        <v>126</v>
      </c>
      <c r="AB128" s="74">
        <f t="shared" si="8"/>
        <v>673659.72866292065</v>
      </c>
      <c r="AC128" s="72"/>
      <c r="AD128" s="73">
        <v>126</v>
      </c>
      <c r="AE128" s="74">
        <f t="shared" si="9"/>
        <v>243644.6395064602</v>
      </c>
      <c r="AF128" s="73"/>
      <c r="AG128" s="73">
        <v>126</v>
      </c>
      <c r="AH128" s="74">
        <f t="shared" si="10"/>
        <v>744905.41023570346</v>
      </c>
      <c r="AI128" s="72"/>
      <c r="AJ128" s="73">
        <v>126</v>
      </c>
      <c r="AK128" s="74">
        <f t="shared" si="11"/>
        <v>649501.42079287651</v>
      </c>
    </row>
    <row r="129" spans="15:37" x14ac:dyDescent="0.2">
      <c r="O129" s="9"/>
      <c r="P129" s="10"/>
      <c r="Q129" s="9"/>
      <c r="R129" s="73">
        <v>127</v>
      </c>
      <c r="S129" s="74">
        <f>(1+($C$10^1/12))*S128</f>
        <v>1026421.6429149794</v>
      </c>
      <c r="T129" s="73"/>
      <c r="U129" s="73">
        <v>127</v>
      </c>
      <c r="V129" s="74">
        <f t="shared" si="6"/>
        <v>833441.79797606124</v>
      </c>
      <c r="W129" s="73"/>
      <c r="X129" s="73">
        <v>127</v>
      </c>
      <c r="Y129" s="74">
        <f t="shared" si="7"/>
        <v>888215.26810576406</v>
      </c>
      <c r="Z129" s="73"/>
      <c r="AA129" s="73">
        <v>127</v>
      </c>
      <c r="AB129" s="74">
        <f t="shared" si="8"/>
        <v>677998.65869861702</v>
      </c>
      <c r="AC129" s="72"/>
      <c r="AD129" s="73">
        <v>127</v>
      </c>
      <c r="AE129" s="74">
        <f t="shared" si="9"/>
        <v>243242.62585127453</v>
      </c>
      <c r="AF129" s="73"/>
      <c r="AG129" s="73">
        <v>127</v>
      </c>
      <c r="AH129" s="74">
        <f t="shared" si="10"/>
        <v>750301.62917835265</v>
      </c>
      <c r="AI129" s="72"/>
      <c r="AJ129" s="73">
        <v>127</v>
      </c>
      <c r="AK129" s="74">
        <f t="shared" si="11"/>
        <v>653495.31327956868</v>
      </c>
    </row>
    <row r="130" spans="15:37" x14ac:dyDescent="0.2">
      <c r="O130" s="9"/>
      <c r="P130" s="10"/>
      <c r="Q130" s="9"/>
      <c r="R130" s="73">
        <v>128</v>
      </c>
      <c r="S130" s="74">
        <f>(1+($C$10^1/12))*S129</f>
        <v>1036411.2915546494</v>
      </c>
      <c r="T130" s="73"/>
      <c r="U130" s="73">
        <v>128</v>
      </c>
      <c r="V130" s="74">
        <f t="shared" si="6"/>
        <v>840174.31998406688</v>
      </c>
      <c r="W130" s="73"/>
      <c r="X130" s="73">
        <v>128</v>
      </c>
      <c r="Y130" s="74">
        <f t="shared" si="7"/>
        <v>895839.11582367192</v>
      </c>
      <c r="Z130" s="73"/>
      <c r="AA130" s="73">
        <v>128</v>
      </c>
      <c r="AB130" s="74">
        <f t="shared" si="8"/>
        <v>682365.5350595183</v>
      </c>
      <c r="AC130" s="72"/>
      <c r="AD130" s="73">
        <v>128</v>
      </c>
      <c r="AE130" s="74">
        <f t="shared" si="9"/>
        <v>242841.27551861992</v>
      </c>
      <c r="AF130" s="73"/>
      <c r="AG130" s="73">
        <v>128</v>
      </c>
      <c r="AH130" s="74">
        <f t="shared" si="10"/>
        <v>755736.93923039222</v>
      </c>
      <c r="AI130" s="72"/>
      <c r="AJ130" s="73">
        <v>128</v>
      </c>
      <c r="AK130" s="74">
        <f t="shared" si="11"/>
        <v>657513.76487681025</v>
      </c>
    </row>
    <row r="131" spans="15:37" x14ac:dyDescent="0.2">
      <c r="O131" s="9"/>
      <c r="P131" s="10"/>
      <c r="Q131" s="9"/>
      <c r="R131" s="73">
        <v>129</v>
      </c>
      <c r="S131" s="74">
        <f>(1+($C$10^1/12))*S130</f>
        <v>1046498.1644497049</v>
      </c>
      <c r="T131" s="73"/>
      <c r="U131" s="73">
        <v>129</v>
      </c>
      <c r="V131" s="74">
        <f t="shared" si="6"/>
        <v>846961.22713654011</v>
      </c>
      <c r="W131" s="73"/>
      <c r="X131" s="73">
        <v>129</v>
      </c>
      <c r="Y131" s="74">
        <f t="shared" si="7"/>
        <v>903528.40156782512</v>
      </c>
      <c r="Z131" s="73"/>
      <c r="AA131" s="73">
        <v>129</v>
      </c>
      <c r="AB131" s="74">
        <f t="shared" si="8"/>
        <v>686760.53774324746</v>
      </c>
      <c r="AC131" s="72"/>
      <c r="AD131" s="73">
        <v>129</v>
      </c>
      <c r="AE131" s="74">
        <f t="shared" si="9"/>
        <v>242440.58741401418</v>
      </c>
      <c r="AF131" s="73"/>
      <c r="AG131" s="73">
        <v>129</v>
      </c>
      <c r="AH131" s="74">
        <f t="shared" si="10"/>
        <v>761211.62357433373</v>
      </c>
      <c r="AI131" s="72"/>
      <c r="AJ131" s="73">
        <v>129</v>
      </c>
      <c r="AK131" s="74">
        <f t="shared" si="11"/>
        <v>661556.92660266522</v>
      </c>
    </row>
    <row r="132" spans="15:37" x14ac:dyDescent="0.2">
      <c r="O132" s="9"/>
      <c r="P132" s="10"/>
      <c r="Q132" s="9"/>
      <c r="R132" s="73">
        <v>130</v>
      </c>
      <c r="S132" s="74">
        <f>(1+($C$10^1/12))*S131</f>
        <v>1056683.2078352117</v>
      </c>
      <c r="T132" s="73"/>
      <c r="U132" s="73">
        <v>130</v>
      </c>
      <c r="V132" s="74">
        <f t="shared" si="6"/>
        <v>853802.95875531842</v>
      </c>
      <c r="W132" s="73"/>
      <c r="X132" s="73">
        <v>130</v>
      </c>
      <c r="Y132" s="74">
        <f t="shared" si="7"/>
        <v>911283.68701461563</v>
      </c>
      <c r="Z132" s="73"/>
      <c r="AA132" s="73">
        <v>130</v>
      </c>
      <c r="AB132" s="74">
        <f t="shared" si="8"/>
        <v>691183.84790676204</v>
      </c>
      <c r="AC132" s="72"/>
      <c r="AD132" s="73">
        <v>130</v>
      </c>
      <c r="AE132" s="74">
        <f t="shared" si="9"/>
        <v>242040.56044478106</v>
      </c>
      <c r="AF132" s="73"/>
      <c r="AG132" s="73">
        <v>130</v>
      </c>
      <c r="AH132" s="74">
        <f t="shared" si="10"/>
        <v>766725.9674441102</v>
      </c>
      <c r="AI132" s="72"/>
      <c r="AJ132" s="73">
        <v>130</v>
      </c>
      <c r="AK132" s="74">
        <f t="shared" si="11"/>
        <v>665624.95040383271</v>
      </c>
    </row>
    <row r="133" spans="15:37" x14ac:dyDescent="0.2">
      <c r="O133" s="9"/>
      <c r="P133" s="10"/>
      <c r="Q133" s="9"/>
      <c r="R133" s="73">
        <v>131</v>
      </c>
      <c r="S133" s="74">
        <f>(1+($C$10^1/12))*S132</f>
        <v>1066967.3771554679</v>
      </c>
      <c r="T133" s="73"/>
      <c r="U133" s="73">
        <v>131</v>
      </c>
      <c r="V133" s="74">
        <f t="shared" ref="V133:V196" si="12">(1+($C$11^1/12))*V132</f>
        <v>860699.95771106984</v>
      </c>
      <c r="W133" s="73"/>
      <c r="X133" s="73">
        <v>131</v>
      </c>
      <c r="Y133" s="74">
        <f t="shared" ref="Y133:Y196" si="13">(1+($C$12^1/12))*Y132</f>
        <v>919105.53866149113</v>
      </c>
      <c r="Z133" s="73"/>
      <c r="AA133" s="73">
        <v>131</v>
      </c>
      <c r="AB133" s="74">
        <f t="shared" ref="AB133:AB196" si="14">(1+($C$13^1/12))*AB132</f>
        <v>695635.64787382144</v>
      </c>
      <c r="AC133" s="72"/>
      <c r="AD133" s="73">
        <v>131</v>
      </c>
      <c r="AE133" s="74">
        <f t="shared" ref="AE133:AE196" si="15">(1+($C$14^1/12))*AE132</f>
        <v>241641.19352004715</v>
      </c>
      <c r="AF133" s="73"/>
      <c r="AG133" s="73">
        <v>131</v>
      </c>
      <c r="AH133" s="74">
        <f t="shared" ref="AH133:AH196" si="16">(1+($C$15^1/12))*AH132</f>
        <v>772280.2581399366</v>
      </c>
      <c r="AI133" s="72"/>
      <c r="AJ133" s="73">
        <v>131</v>
      </c>
      <c r="AK133" s="74">
        <f t="shared" ref="AK133:AK196" si="17">(1+($C$16^1/12))*AK132</f>
        <v>669717.98916135763</v>
      </c>
    </row>
    <row r="134" spans="15:37" x14ac:dyDescent="0.2">
      <c r="O134" s="9"/>
      <c r="P134" s="10"/>
      <c r="Q134" s="9"/>
      <c r="R134" s="73">
        <v>132</v>
      </c>
      <c r="S134" s="74">
        <f>(1+($C$10^1/12))*S133</f>
        <v>1077351.6371536334</v>
      </c>
      <c r="T134" s="73"/>
      <c r="U134" s="73">
        <v>132</v>
      </c>
      <c r="V134" s="74">
        <f t="shared" si="12"/>
        <v>867652.67045196088</v>
      </c>
      <c r="W134" s="73"/>
      <c r="X134" s="73">
        <v>132</v>
      </c>
      <c r="Y134" s="74">
        <f t="shared" si="13"/>
        <v>926994.5278683356</v>
      </c>
      <c r="Z134" s="73"/>
      <c r="AA134" s="73">
        <v>132</v>
      </c>
      <c r="AB134" s="74">
        <f t="shared" si="14"/>
        <v>700116.12114250206</v>
      </c>
      <c r="AC134" s="72"/>
      <c r="AD134" s="73">
        <v>132</v>
      </c>
      <c r="AE134" s="74">
        <f t="shared" si="15"/>
        <v>241242.48555073907</v>
      </c>
      <c r="AF134" s="73"/>
      <c r="AG134" s="73">
        <v>132</v>
      </c>
      <c r="AH134" s="74">
        <f t="shared" si="16"/>
        <v>777874.78504327871</v>
      </c>
      <c r="AI134" s="72"/>
      <c r="AJ134" s="73">
        <v>132</v>
      </c>
      <c r="AK134" s="74">
        <f t="shared" si="17"/>
        <v>673836.19669637561</v>
      </c>
    </row>
    <row r="135" spans="15:37" x14ac:dyDescent="0.2">
      <c r="O135" s="9"/>
      <c r="P135" s="10"/>
      <c r="Q135" s="9"/>
      <c r="R135" s="73">
        <v>133</v>
      </c>
      <c r="S135" s="74">
        <f>(1+($C$10^1/12))*S134</f>
        <v>1087836.961962231</v>
      </c>
      <c r="T135" s="73"/>
      <c r="U135" s="73">
        <v>133</v>
      </c>
      <c r="V135" s="74">
        <f t="shared" si="12"/>
        <v>874661.54703255498</v>
      </c>
      <c r="W135" s="73"/>
      <c r="X135" s="73">
        <v>133</v>
      </c>
      <c r="Y135" s="74">
        <f t="shared" si="13"/>
        <v>934951.23089920555</v>
      </c>
      <c r="Z135" s="73"/>
      <c r="AA135" s="73">
        <v>133</v>
      </c>
      <c r="AB135" s="74">
        <f t="shared" si="14"/>
        <v>704625.45239276066</v>
      </c>
      <c r="AC135" s="72"/>
      <c r="AD135" s="73">
        <v>133</v>
      </c>
      <c r="AE135" s="74">
        <f t="shared" si="15"/>
        <v>240844.43544958034</v>
      </c>
      <c r="AF135" s="73"/>
      <c r="AG135" s="73">
        <v>133</v>
      </c>
      <c r="AH135" s="74">
        <f t="shared" si="16"/>
        <v>783509.83963192976</v>
      </c>
      <c r="AI135" s="72"/>
      <c r="AJ135" s="73">
        <v>133</v>
      </c>
      <c r="AK135" s="74">
        <f t="shared" si="17"/>
        <v>677979.72777589445</v>
      </c>
    </row>
    <row r="136" spans="15:37" x14ac:dyDescent="0.2">
      <c r="O136" s="9"/>
      <c r="P136" s="10"/>
      <c r="Q136" s="9"/>
      <c r="R136" s="73">
        <v>134</v>
      </c>
      <c r="S136" s="74">
        <f>(1+($C$10^1/12))*S135</f>
        <v>1098424.3351945283</v>
      </c>
      <c r="T136" s="73"/>
      <c r="U136" s="73">
        <v>134</v>
      </c>
      <c r="V136" s="74">
        <f t="shared" si="12"/>
        <v>881727.04114294529</v>
      </c>
      <c r="W136" s="73"/>
      <c r="X136" s="73">
        <v>134</v>
      </c>
      <c r="Y136" s="74">
        <f t="shared" si="13"/>
        <v>942976.22896442376</v>
      </c>
      <c r="Z136" s="73"/>
      <c r="AA136" s="73">
        <v>134</v>
      </c>
      <c r="AB136" s="74">
        <f t="shared" si="14"/>
        <v>709163.827494047</v>
      </c>
      <c r="AC136" s="72"/>
      <c r="AD136" s="73">
        <v>134</v>
      </c>
      <c r="AE136" s="74">
        <f t="shared" si="15"/>
        <v>240447.04213108853</v>
      </c>
      <c r="AF136" s="73"/>
      <c r="AG136" s="73">
        <v>134</v>
      </c>
      <c r="AH136" s="74">
        <f t="shared" si="16"/>
        <v>789185.71549519675</v>
      </c>
      <c r="AI136" s="72"/>
      <c r="AJ136" s="73">
        <v>134</v>
      </c>
      <c r="AK136" s="74">
        <f t="shared" si="17"/>
        <v>682148.73811860976</v>
      </c>
    </row>
    <row r="137" spans="15:37" x14ac:dyDescent="0.2">
      <c r="O137" s="9"/>
      <c r="P137" s="10"/>
      <c r="Q137" s="9"/>
      <c r="R137" s="73">
        <v>135</v>
      </c>
      <c r="S137" s="74">
        <f>(1+($C$10^1/12))*S136</f>
        <v>1109114.7500368089</v>
      </c>
      <c r="T137" s="73"/>
      <c r="U137" s="73">
        <v>135</v>
      </c>
      <c r="V137" s="74">
        <f t="shared" si="12"/>
        <v>888849.61013812199</v>
      </c>
      <c r="W137" s="73"/>
      <c r="X137" s="73">
        <v>135</v>
      </c>
      <c r="Y137" s="74">
        <f t="shared" si="13"/>
        <v>951070.10826303507</v>
      </c>
      <c r="Z137" s="73"/>
      <c r="AA137" s="73">
        <v>135</v>
      </c>
      <c r="AB137" s="74">
        <f t="shared" si="14"/>
        <v>713731.43351296487</v>
      </c>
      <c r="AC137" s="72"/>
      <c r="AD137" s="73">
        <v>135</v>
      </c>
      <c r="AE137" s="74">
        <f t="shared" si="15"/>
        <v>240050.30451157223</v>
      </c>
      <c r="AF137" s="73"/>
      <c r="AG137" s="73">
        <v>135</v>
      </c>
      <c r="AH137" s="74">
        <f t="shared" si="16"/>
        <v>794902.70834919659</v>
      </c>
      <c r="AI137" s="72"/>
      <c r="AJ137" s="73">
        <v>135</v>
      </c>
      <c r="AK137" s="74">
        <f t="shared" si="17"/>
        <v>686343.38440075738</v>
      </c>
    </row>
    <row r="138" spans="15:37" x14ac:dyDescent="0.2">
      <c r="O138" s="9"/>
      <c r="P138" s="10"/>
      <c r="Q138" s="9"/>
      <c r="R138" s="73">
        <v>136</v>
      </c>
      <c r="S138" s="74">
        <f>(1+($C$10^1/12))*S137</f>
        <v>1119909.2093415421</v>
      </c>
      <c r="T138" s="73"/>
      <c r="U138" s="73">
        <v>136</v>
      </c>
      <c r="V138" s="74">
        <f t="shared" si="12"/>
        <v>896029.71506757743</v>
      </c>
      <c r="W138" s="73"/>
      <c r="X138" s="73">
        <v>136</v>
      </c>
      <c r="Y138" s="74">
        <f t="shared" si="13"/>
        <v>959233.46002562612</v>
      </c>
      <c r="Z138" s="73"/>
      <c r="AA138" s="73">
        <v>136</v>
      </c>
      <c r="AB138" s="74">
        <f t="shared" si="14"/>
        <v>718328.45872098289</v>
      </c>
      <c r="AC138" s="72"/>
      <c r="AD138" s="73">
        <v>136</v>
      </c>
      <c r="AE138" s="74">
        <f t="shared" si="15"/>
        <v>239654.22150912814</v>
      </c>
      <c r="AF138" s="73"/>
      <c r="AG138" s="73">
        <v>136</v>
      </c>
      <c r="AH138" s="74">
        <f t="shared" si="16"/>
        <v>800661.11605226295</v>
      </c>
      <c r="AI138" s="72"/>
      <c r="AJ138" s="73">
        <v>136</v>
      </c>
      <c r="AK138" s="74">
        <f t="shared" si="17"/>
        <v>690563.82426200167</v>
      </c>
    </row>
    <row r="139" spans="15:37" x14ac:dyDescent="0.2">
      <c r="O139" s="9"/>
      <c r="P139" s="10"/>
      <c r="Q139" s="9"/>
      <c r="R139" s="73">
        <v>137</v>
      </c>
      <c r="S139" s="74">
        <f>(1+($C$10^1/12))*S138</f>
        <v>1130808.7257214587</v>
      </c>
      <c r="T139" s="73"/>
      <c r="U139" s="73">
        <v>137</v>
      </c>
      <c r="V139" s="74">
        <f t="shared" si="12"/>
        <v>903267.82070515037</v>
      </c>
      <c r="W139" s="73"/>
      <c r="X139" s="73">
        <v>137</v>
      </c>
      <c r="Y139" s="74">
        <f t="shared" si="13"/>
        <v>967466.88055751275</v>
      </c>
      <c r="Z139" s="73"/>
      <c r="AA139" s="73">
        <v>137</v>
      </c>
      <c r="AB139" s="74">
        <f t="shared" si="14"/>
        <v>722955.09260219487</v>
      </c>
      <c r="AC139" s="72"/>
      <c r="AD139" s="73">
        <v>137</v>
      </c>
      <c r="AE139" s="74">
        <f t="shared" si="15"/>
        <v>239258.79204363807</v>
      </c>
      <c r="AF139" s="73"/>
      <c r="AG139" s="73">
        <v>137</v>
      </c>
      <c r="AH139" s="74">
        <f t="shared" si="16"/>
        <v>806461.23862046492</v>
      </c>
      <c r="AI139" s="72"/>
      <c r="AJ139" s="73">
        <v>137</v>
      </c>
      <c r="AK139" s="74">
        <f t="shared" si="17"/>
        <v>694810.21631135943</v>
      </c>
    </row>
    <row r="140" spans="15:37" x14ac:dyDescent="0.2">
      <c r="O140" s="9"/>
      <c r="P140" s="10"/>
      <c r="Q140" s="9"/>
      <c r="R140" s="73">
        <v>138</v>
      </c>
      <c r="S140" s="74">
        <f>(1+($C$10^1/12))*S139</f>
        <v>1141814.3216445427</v>
      </c>
      <c r="T140" s="73"/>
      <c r="U140" s="73">
        <v>138</v>
      </c>
      <c r="V140" s="74">
        <f t="shared" si="12"/>
        <v>910564.39557911106</v>
      </c>
      <c r="W140" s="73"/>
      <c r="X140" s="73">
        <v>138</v>
      </c>
      <c r="Y140" s="74">
        <f t="shared" si="13"/>
        <v>975770.97128229809</v>
      </c>
      <c r="Z140" s="73"/>
      <c r="AA140" s="73">
        <v>138</v>
      </c>
      <c r="AB140" s="74">
        <f t="shared" si="14"/>
        <v>727611.5258611301</v>
      </c>
      <c r="AC140" s="72"/>
      <c r="AD140" s="73">
        <v>138</v>
      </c>
      <c r="AE140" s="74">
        <f t="shared" si="15"/>
        <v>238864.01503676607</v>
      </c>
      <c r="AF140" s="73"/>
      <c r="AG140" s="73">
        <v>138</v>
      </c>
      <c r="AH140" s="74">
        <f t="shared" si="16"/>
        <v>812303.37824323808</v>
      </c>
      <c r="AI140" s="72"/>
      <c r="AJ140" s="73">
        <v>138</v>
      </c>
      <c r="AK140" s="74">
        <f t="shared" si="17"/>
        <v>699082.72013316071</v>
      </c>
    </row>
    <row r="141" spans="15:37" x14ac:dyDescent="0.2">
      <c r="O141" s="9"/>
      <c r="P141" s="10"/>
      <c r="Q141" s="9"/>
      <c r="R141" s="73">
        <v>139</v>
      </c>
      <c r="S141" s="74">
        <f>(1+($C$10^1/12))*S140</f>
        <v>1152927.0295299483</v>
      </c>
      <c r="T141" s="73"/>
      <c r="U141" s="73">
        <v>139</v>
      </c>
      <c r="V141" s="74">
        <f t="shared" si="12"/>
        <v>917919.9120024892</v>
      </c>
      <c r="W141" s="73"/>
      <c r="X141" s="73">
        <v>139</v>
      </c>
      <c r="Y141" s="74">
        <f t="shared" si="13"/>
        <v>984146.33878580458</v>
      </c>
      <c r="Z141" s="73"/>
      <c r="AA141" s="73">
        <v>139</v>
      </c>
      <c r="AB141" s="74">
        <f t="shared" si="14"/>
        <v>732297.95043061394</v>
      </c>
      <c r="AC141" s="72"/>
      <c r="AD141" s="73">
        <v>139</v>
      </c>
      <c r="AE141" s="74">
        <f t="shared" si="15"/>
        <v>238469.8894119554</v>
      </c>
      <c r="AF141" s="73"/>
      <c r="AG141" s="73">
        <v>139</v>
      </c>
      <c r="AH141" s="74">
        <f t="shared" si="16"/>
        <v>818187.83929912851</v>
      </c>
      <c r="AI141" s="72"/>
      <c r="AJ141" s="73">
        <v>139</v>
      </c>
      <c r="AK141" s="74">
        <f t="shared" si="17"/>
        <v>703381.49629304616</v>
      </c>
    </row>
    <row r="142" spans="15:37" x14ac:dyDescent="0.2">
      <c r="O142" s="9"/>
      <c r="P142" s="10"/>
      <c r="Q142" s="9"/>
      <c r="R142" s="73">
        <v>140</v>
      </c>
      <c r="S142" s="74">
        <f>(1+($C$10^1/12))*S141</f>
        <v>1164147.8918448484</v>
      </c>
      <c r="T142" s="73"/>
      <c r="U142" s="73">
        <v>140</v>
      </c>
      <c r="V142" s="74">
        <f t="shared" si="12"/>
        <v>925334.84610364749</v>
      </c>
      <c r="W142" s="73"/>
      <c r="X142" s="73">
        <v>140</v>
      </c>
      <c r="Y142" s="74">
        <f t="shared" si="13"/>
        <v>992593.59486038273</v>
      </c>
      <c r="Z142" s="73"/>
      <c r="AA142" s="73">
        <v>140</v>
      </c>
      <c r="AB142" s="74">
        <f t="shared" si="14"/>
        <v>737014.5594796791</v>
      </c>
      <c r="AC142" s="72"/>
      <c r="AD142" s="73">
        <v>140</v>
      </c>
      <c r="AE142" s="74">
        <f t="shared" si="15"/>
        <v>238076.41409442568</v>
      </c>
      <c r="AF142" s="73"/>
      <c r="AG142" s="73">
        <v>140</v>
      </c>
      <c r="AH142" s="74">
        <f t="shared" si="16"/>
        <v>824114.92837165133</v>
      </c>
      <c r="AI142" s="72"/>
      <c r="AJ142" s="73">
        <v>140</v>
      </c>
      <c r="AK142" s="74">
        <f t="shared" si="17"/>
        <v>707706.70634400146</v>
      </c>
    </row>
    <row r="143" spans="15:37" x14ac:dyDescent="0.2">
      <c r="O143" s="9"/>
      <c r="P143" s="10"/>
      <c r="Q143" s="9"/>
      <c r="R143" s="73">
        <v>141</v>
      </c>
      <c r="S143" s="74">
        <f>(1+($C$10^1/12))*S142</f>
        <v>1175477.9612022282</v>
      </c>
      <c r="T143" s="73"/>
      <c r="U143" s="73">
        <v>141</v>
      </c>
      <c r="V143" s="74">
        <f t="shared" si="12"/>
        <v>932809.67785710155</v>
      </c>
      <c r="W143" s="73"/>
      <c r="X143" s="73">
        <v>141</v>
      </c>
      <c r="Y143" s="74">
        <f t="shared" si="13"/>
        <v>1001113.3565496011</v>
      </c>
      <c r="Z143" s="73"/>
      <c r="AA143" s="73">
        <v>141</v>
      </c>
      <c r="AB143" s="74">
        <f t="shared" si="14"/>
        <v>741761.54742152768</v>
      </c>
      <c r="AC143" s="72"/>
      <c r="AD143" s="73">
        <v>141</v>
      </c>
      <c r="AE143" s="74">
        <f t="shared" si="15"/>
        <v>237683.58801116986</v>
      </c>
      <c r="AF143" s="73"/>
      <c r="AG143" s="73">
        <v>141</v>
      </c>
      <c r="AH143" s="74">
        <f t="shared" si="16"/>
        <v>830084.95426526363</v>
      </c>
      <c r="AI143" s="72"/>
      <c r="AJ143" s="73">
        <v>141</v>
      </c>
      <c r="AK143" s="74">
        <f t="shared" si="17"/>
        <v>712058.51283242845</v>
      </c>
    </row>
    <row r="144" spans="15:37" x14ac:dyDescent="0.2">
      <c r="O144" s="9"/>
      <c r="P144" s="10"/>
      <c r="Q144" s="9"/>
      <c r="R144" s="73">
        <v>142</v>
      </c>
      <c r="S144" s="74">
        <f>(1+($C$10^1/12))*S143</f>
        <v>1186918.3004596287</v>
      </c>
      <c r="T144" s="73"/>
      <c r="U144" s="73">
        <v>142</v>
      </c>
      <c r="V144" s="74">
        <f t="shared" si="12"/>
        <v>940344.89111458918</v>
      </c>
      <c r="W144" s="73"/>
      <c r="X144" s="73">
        <v>142</v>
      </c>
      <c r="Y144" s="74">
        <f t="shared" si="13"/>
        <v>1009706.2461933185</v>
      </c>
      <c r="Z144" s="73"/>
      <c r="AA144" s="73">
        <v>142</v>
      </c>
      <c r="AB144" s="74">
        <f t="shared" si="14"/>
        <v>746539.10992154514</v>
      </c>
      <c r="AC144" s="72"/>
      <c r="AD144" s="73">
        <v>142</v>
      </c>
      <c r="AE144" s="74">
        <f t="shared" si="15"/>
        <v>237291.41009095142</v>
      </c>
      <c r="AF144" s="73"/>
      <c r="AG144" s="73">
        <v>142</v>
      </c>
      <c r="AH144" s="74">
        <f t="shared" si="16"/>
        <v>836098.2280214536</v>
      </c>
      <c r="AI144" s="72"/>
      <c r="AJ144" s="73">
        <v>142</v>
      </c>
      <c r="AK144" s="74">
        <f t="shared" si="17"/>
        <v>716437.0793042538</v>
      </c>
    </row>
    <row r="145" spans="15:37" x14ac:dyDescent="0.2">
      <c r="O145" s="9"/>
      <c r="P145" s="10"/>
      <c r="Q145" s="9"/>
      <c r="R145" s="73">
        <v>143</v>
      </c>
      <c r="S145" s="74">
        <f>(1+($C$10^1/12))*S144</f>
        <v>1198469.9828188519</v>
      </c>
      <c r="T145" s="73"/>
      <c r="U145" s="73">
        <v>143</v>
      </c>
      <c r="V145" s="74">
        <f t="shared" si="12"/>
        <v>947940.97363639052</v>
      </c>
      <c r="W145" s="73"/>
      <c r="X145" s="73">
        <v>143</v>
      </c>
      <c r="Y145" s="74">
        <f t="shared" si="13"/>
        <v>1018372.8914731445</v>
      </c>
      <c r="Z145" s="73"/>
      <c r="AA145" s="73">
        <v>143</v>
      </c>
      <c r="AB145" s="74">
        <f t="shared" si="14"/>
        <v>751347.44390536472</v>
      </c>
      <c r="AC145" s="72"/>
      <c r="AD145" s="73">
        <v>143</v>
      </c>
      <c r="AE145" s="74">
        <f t="shared" si="15"/>
        <v>236899.87926430136</v>
      </c>
      <c r="AF145" s="73"/>
      <c r="AG145" s="73">
        <v>143</v>
      </c>
      <c r="AH145" s="74">
        <f t="shared" si="16"/>
        <v>842155.06293494569</v>
      </c>
      <c r="AI145" s="72"/>
      <c r="AJ145" s="73">
        <v>143</v>
      </c>
      <c r="AK145" s="74">
        <f t="shared" si="17"/>
        <v>720842.57031107554</v>
      </c>
    </row>
    <row r="146" spans="15:37" x14ac:dyDescent="0.2">
      <c r="O146" s="9"/>
      <c r="P146" s="10"/>
      <c r="Q146" s="9"/>
      <c r="R146" s="73">
        <v>144</v>
      </c>
      <c r="S146" s="74">
        <f>(1+($C$10^1/12))*S145</f>
        <v>1210134.0919266364</v>
      </c>
      <c r="T146" s="73"/>
      <c r="U146" s="73">
        <v>144</v>
      </c>
      <c r="V146" s="74">
        <f t="shared" si="12"/>
        <v>955598.41712290095</v>
      </c>
      <c r="W146" s="73"/>
      <c r="X146" s="73">
        <v>144</v>
      </c>
      <c r="Y146" s="74">
        <f t="shared" si="13"/>
        <v>1027113.9254582891</v>
      </c>
      <c r="Z146" s="73"/>
      <c r="AA146" s="73">
        <v>144</v>
      </c>
      <c r="AB146" s="74">
        <f t="shared" si="14"/>
        <v>756186.74756698508</v>
      </c>
      <c r="AC146" s="72"/>
      <c r="AD146" s="73">
        <v>144</v>
      </c>
      <c r="AE146" s="74">
        <f t="shared" si="15"/>
        <v>236508.99446351526</v>
      </c>
      <c r="AF146" s="73"/>
      <c r="AG146" s="73">
        <v>144</v>
      </c>
      <c r="AH146" s="74">
        <f t="shared" si="16"/>
        <v>848255.77457002364</v>
      </c>
      <c r="AI146" s="72"/>
      <c r="AJ146" s="73">
        <v>144</v>
      </c>
      <c r="AK146" s="74">
        <f t="shared" si="17"/>
        <v>725275.15141634666</v>
      </c>
    </row>
    <row r="147" spans="15:37" x14ac:dyDescent="0.2">
      <c r="O147" s="9"/>
      <c r="P147" s="10"/>
      <c r="Q147" s="9"/>
      <c r="R147" s="73">
        <v>145</v>
      </c>
      <c r="S147" s="74">
        <f>(1+($C$10^1/12))*S146</f>
        <v>1221911.7219763123</v>
      </c>
      <c r="T147" s="73"/>
      <c r="U147" s="73">
        <v>145</v>
      </c>
      <c r="V147" s="74">
        <f t="shared" si="12"/>
        <v>963317.71724645933</v>
      </c>
      <c r="W147" s="73"/>
      <c r="X147" s="73">
        <v>145</v>
      </c>
      <c r="Y147" s="74">
        <f t="shared" si="13"/>
        <v>1035929.9866518062</v>
      </c>
      <c r="Z147" s="73"/>
      <c r="AA147" s="73">
        <v>145</v>
      </c>
      <c r="AB147" s="74">
        <f t="shared" si="14"/>
        <v>761057.2203769394</v>
      </c>
      <c r="AC147" s="72"/>
      <c r="AD147" s="73">
        <v>145</v>
      </c>
      <c r="AE147" s="74">
        <f t="shared" si="15"/>
        <v>236118.75462265045</v>
      </c>
      <c r="AF147" s="73"/>
      <c r="AG147" s="73">
        <v>145</v>
      </c>
      <c r="AH147" s="74">
        <f t="shared" si="16"/>
        <v>854400.68077697139</v>
      </c>
      <c r="AI147" s="72"/>
      <c r="AJ147" s="73">
        <v>145</v>
      </c>
      <c r="AK147" s="74">
        <f t="shared" si="17"/>
        <v>729734.98920159764</v>
      </c>
    </row>
    <row r="148" spans="15:37" x14ac:dyDescent="0.2">
      <c r="O148" s="9"/>
      <c r="P148" s="10"/>
      <c r="Q148" s="9"/>
      <c r="R148" s="73">
        <v>146</v>
      </c>
      <c r="S148" s="74">
        <f>(1+($C$10^1/12))*S147</f>
        <v>1233803.9778104466</v>
      </c>
      <c r="T148" s="73"/>
      <c r="U148" s="73">
        <v>146</v>
      </c>
      <c r="V148" s="74">
        <f t="shared" si="12"/>
        <v>971099.37368343328</v>
      </c>
      <c r="W148" s="73"/>
      <c r="X148" s="73">
        <v>146</v>
      </c>
      <c r="Y148" s="74">
        <f t="shared" si="13"/>
        <v>1044821.7190372342</v>
      </c>
      <c r="Z148" s="73"/>
      <c r="AA148" s="73">
        <v>146</v>
      </c>
      <c r="AB148" s="74">
        <f t="shared" si="14"/>
        <v>765959.06309051707</v>
      </c>
      <c r="AC148" s="72"/>
      <c r="AD148" s="73">
        <v>146</v>
      </c>
      <c r="AE148" s="74">
        <f t="shared" si="15"/>
        <v>235729.15867752305</v>
      </c>
      <c r="AF148" s="73"/>
      <c r="AG148" s="73">
        <v>146</v>
      </c>
      <c r="AH148" s="74">
        <f t="shared" si="16"/>
        <v>860590.10170863324</v>
      </c>
      <c r="AI148" s="72"/>
      <c r="AJ148" s="73">
        <v>146</v>
      </c>
      <c r="AK148" s="74">
        <f t="shared" si="17"/>
        <v>734222.25127269642</v>
      </c>
    </row>
    <row r="149" spans="15:37" x14ac:dyDescent="0.2">
      <c r="O149" s="9"/>
      <c r="P149" s="10"/>
      <c r="Q149" s="9"/>
      <c r="R149" s="73">
        <v>147</v>
      </c>
      <c r="S149" s="74">
        <f>(1+($C$10^1/12))*S148</f>
        <v>1245811.9750244867</v>
      </c>
      <c r="T149" s="73"/>
      <c r="U149" s="73">
        <v>147</v>
      </c>
      <c r="V149" s="74">
        <f t="shared" si="12"/>
        <v>978943.89014656364</v>
      </c>
      <c r="W149" s="73"/>
      <c r="X149" s="73">
        <v>147</v>
      </c>
      <c r="Y149" s="74">
        <f t="shared" si="13"/>
        <v>1053789.7721256372</v>
      </c>
      <c r="Z149" s="73"/>
      <c r="AA149" s="73">
        <v>147</v>
      </c>
      <c r="AB149" s="74">
        <f t="shared" si="14"/>
        <v>770892.47775603912</v>
      </c>
      <c r="AC149" s="72"/>
      <c r="AD149" s="73">
        <v>147</v>
      </c>
      <c r="AE149" s="74">
        <f t="shared" si="15"/>
        <v>235340.20556570514</v>
      </c>
      <c r="AF149" s="73"/>
      <c r="AG149" s="73">
        <v>147</v>
      </c>
      <c r="AH149" s="74">
        <f t="shared" si="16"/>
        <v>866824.35983709421</v>
      </c>
      <c r="AI149" s="72"/>
      <c r="AJ149" s="73">
        <v>147</v>
      </c>
      <c r="AK149" s="74">
        <f t="shared" si="17"/>
        <v>738737.10626614746</v>
      </c>
    </row>
    <row r="150" spans="15:37" x14ac:dyDescent="0.2">
      <c r="O150" s="9"/>
      <c r="P150" s="10"/>
      <c r="Q150" s="9"/>
      <c r="R150" s="73">
        <v>148</v>
      </c>
      <c r="S150" s="74">
        <f>(1+($C$10^1/12))*S149</f>
        <v>1257936.8400714123</v>
      </c>
      <c r="T150" s="73"/>
      <c r="U150" s="73">
        <v>148</v>
      </c>
      <c r="V150" s="74">
        <f t="shared" si="12"/>
        <v>986851.77441757033</v>
      </c>
      <c r="W150" s="73"/>
      <c r="X150" s="73">
        <v>148</v>
      </c>
      <c r="Y150" s="74">
        <f t="shared" si="13"/>
        <v>1062834.8010030489</v>
      </c>
      <c r="Z150" s="73"/>
      <c r="AA150" s="73">
        <v>148</v>
      </c>
      <c r="AB150" s="74">
        <f t="shared" si="14"/>
        <v>775857.66772318608</v>
      </c>
      <c r="AC150" s="72"/>
      <c r="AD150" s="73">
        <v>148</v>
      </c>
      <c r="AE150" s="74">
        <f t="shared" si="15"/>
        <v>234951.89422652172</v>
      </c>
      <c r="AF150" s="73"/>
      <c r="AG150" s="73">
        <v>148</v>
      </c>
      <c r="AH150" s="74">
        <f t="shared" si="16"/>
        <v>873103.77997048083</v>
      </c>
      <c r="AI150" s="72"/>
      <c r="AJ150" s="73">
        <v>148</v>
      </c>
      <c r="AK150" s="74">
        <f t="shared" si="17"/>
        <v>743279.72385542898</v>
      </c>
    </row>
    <row r="151" spans="15:37" x14ac:dyDescent="0.2">
      <c r="O151" s="9"/>
      <c r="P151" s="10"/>
      <c r="Q151" s="9"/>
      <c r="R151" s="73">
        <v>149</v>
      </c>
      <c r="S151" s="74">
        <f>(1+($C$10^1/12))*S150</f>
        <v>1270179.7103674072</v>
      </c>
      <c r="T151" s="73"/>
      <c r="U151" s="73">
        <v>149</v>
      </c>
      <c r="V151" s="74">
        <f t="shared" si="12"/>
        <v>994823.53838002111</v>
      </c>
      <c r="W151" s="73"/>
      <c r="X151" s="73">
        <v>149</v>
      </c>
      <c r="Y151" s="74">
        <f t="shared" si="13"/>
        <v>1071957.4663783251</v>
      </c>
      <c r="Z151" s="73"/>
      <c r="AA151" s="73">
        <v>149</v>
      </c>
      <c r="AB151" s="74">
        <f t="shared" si="14"/>
        <v>780854.83765137976</v>
      </c>
      <c r="AC151" s="72"/>
      <c r="AD151" s="73">
        <v>149</v>
      </c>
      <c r="AE151" s="74">
        <f t="shared" si="15"/>
        <v>234564.22360104794</v>
      </c>
      <c r="AF151" s="73"/>
      <c r="AG151" s="73">
        <v>149</v>
      </c>
      <c r="AH151" s="74">
        <f t="shared" si="16"/>
        <v>879428.68926988367</v>
      </c>
      <c r="AI151" s="72"/>
      <c r="AJ151" s="73">
        <v>149</v>
      </c>
      <c r="AK151" s="74">
        <f t="shared" si="17"/>
        <v>747850.27475737</v>
      </c>
    </row>
    <row r="152" spans="15:37" x14ac:dyDescent="0.2">
      <c r="O152" s="9"/>
      <c r="P152" s="10"/>
      <c r="Q152" s="9"/>
      <c r="R152" s="73">
        <v>150</v>
      </c>
      <c r="S152" s="74">
        <f>(1+($C$10^1/12))*S151</f>
        <v>1282541.7343985578</v>
      </c>
      <c r="T152" s="73"/>
      <c r="U152" s="73">
        <v>150</v>
      </c>
      <c r="V152" s="74">
        <f t="shared" si="12"/>
        <v>1002859.6980524664</v>
      </c>
      <c r="W152" s="73"/>
      <c r="X152" s="73">
        <v>150</v>
      </c>
      <c r="Y152" s="74">
        <f t="shared" si="13"/>
        <v>1081158.4346314059</v>
      </c>
      <c r="Z152" s="73"/>
      <c r="AA152" s="73">
        <v>150</v>
      </c>
      <c r="AB152" s="74">
        <f t="shared" si="14"/>
        <v>785884.19351821928</v>
      </c>
      <c r="AC152" s="72"/>
      <c r="AD152" s="73">
        <v>150</v>
      </c>
      <c r="AE152" s="74">
        <f t="shared" si="15"/>
        <v>234177.19263210619</v>
      </c>
      <c r="AF152" s="73"/>
      <c r="AG152" s="73">
        <v>150</v>
      </c>
      <c r="AH152" s="74">
        <f t="shared" si="16"/>
        <v>885799.41726640298</v>
      </c>
      <c r="AI152" s="72"/>
      <c r="AJ152" s="73">
        <v>150</v>
      </c>
      <c r="AK152" s="74">
        <f t="shared" si="17"/>
        <v>752448.93073856551</v>
      </c>
    </row>
    <row r="153" spans="15:37" x14ac:dyDescent="0.2">
      <c r="O153" s="9"/>
      <c r="P153" s="10"/>
      <c r="Q153" s="9"/>
      <c r="R153" s="73">
        <v>151</v>
      </c>
      <c r="S153" s="74">
        <f>(1+($C$10^1/12))*S152</f>
        <v>1295024.0718285916</v>
      </c>
      <c r="T153" s="73"/>
      <c r="U153" s="73">
        <v>151</v>
      </c>
      <c r="V153" s="74">
        <f t="shared" si="12"/>
        <v>1010960.7736218417</v>
      </c>
      <c r="W153" s="73"/>
      <c r="X153" s="73">
        <v>151</v>
      </c>
      <c r="Y153" s="74">
        <f t="shared" si="13"/>
        <v>1090438.3778619922</v>
      </c>
      <c r="Z153" s="73"/>
      <c r="AA153" s="73">
        <v>151</v>
      </c>
      <c r="AB153" s="74">
        <f t="shared" si="14"/>
        <v>790945.94262797118</v>
      </c>
      <c r="AC153" s="72"/>
      <c r="AD153" s="73">
        <v>151</v>
      </c>
      <c r="AE153" s="74">
        <f t="shared" si="15"/>
        <v>233790.80026426321</v>
      </c>
      <c r="AF153" s="73"/>
      <c r="AG153" s="73">
        <v>151</v>
      </c>
      <c r="AH153" s="74">
        <f t="shared" si="16"/>
        <v>892216.29587831709</v>
      </c>
      <c r="AI153" s="72"/>
      <c r="AJ153" s="73">
        <v>151</v>
      </c>
      <c r="AK153" s="74">
        <f t="shared" si="17"/>
        <v>757075.86462183204</v>
      </c>
    </row>
    <row r="154" spans="15:37" x14ac:dyDescent="0.2">
      <c r="O154" s="9"/>
      <c r="P154" s="10"/>
      <c r="Q154" s="9"/>
      <c r="R154" s="73">
        <v>152</v>
      </c>
      <c r="S154" s="74">
        <f>(1+($C$10^1/12))*S153</f>
        <v>1307627.8936076632</v>
      </c>
      <c r="T154" s="73"/>
      <c r="U154" s="73">
        <v>152</v>
      </c>
      <c r="V154" s="74">
        <f t="shared" si="12"/>
        <v>1019127.2894771396</v>
      </c>
      <c r="W154" s="73"/>
      <c r="X154" s="73">
        <v>152</v>
      </c>
      <c r="Y154" s="74">
        <f t="shared" si="13"/>
        <v>1099797.9739386411</v>
      </c>
      <c r="Z154" s="73"/>
      <c r="AA154" s="73">
        <v>152</v>
      </c>
      <c r="AB154" s="74">
        <f t="shared" si="14"/>
        <v>796040.2936201141</v>
      </c>
      <c r="AC154" s="72"/>
      <c r="AD154" s="73">
        <v>152</v>
      </c>
      <c r="AE154" s="74">
        <f t="shared" si="15"/>
        <v>233405.04544382717</v>
      </c>
      <c r="AF154" s="73"/>
      <c r="AG154" s="73">
        <v>152</v>
      </c>
      <c r="AH154" s="74">
        <f t="shared" si="16"/>
        <v>898679.65942837566</v>
      </c>
      <c r="AI154" s="72"/>
      <c r="AJ154" s="73">
        <v>152</v>
      </c>
      <c r="AK154" s="74">
        <f t="shared" si="17"/>
        <v>761731.25029270246</v>
      </c>
    </row>
    <row r="155" spans="15:37" x14ac:dyDescent="0.2">
      <c r="O155" s="9"/>
      <c r="P155" s="10"/>
      <c r="Q155" s="9"/>
      <c r="R155" s="73">
        <v>153</v>
      </c>
      <c r="S155" s="74">
        <f>(1+($C$10^1/12))*S154</f>
        <v>1320354.3820821997</v>
      </c>
      <c r="T155" s="73"/>
      <c r="U155" s="73">
        <v>153</v>
      </c>
      <c r="V155" s="74">
        <f t="shared" si="12"/>
        <v>1027359.7742433536</v>
      </c>
      <c r="W155" s="73"/>
      <c r="X155" s="73">
        <v>153</v>
      </c>
      <c r="Y155" s="74">
        <f t="shared" si="13"/>
        <v>1109237.9065482812</v>
      </c>
      <c r="Z155" s="73"/>
      <c r="AA155" s="73">
        <v>153</v>
      </c>
      <c r="AB155" s="74">
        <f t="shared" si="14"/>
        <v>801167.45647793892</v>
      </c>
      <c r="AC155" s="72"/>
      <c r="AD155" s="73">
        <v>153</v>
      </c>
      <c r="AE155" s="74">
        <f t="shared" si="15"/>
        <v>233019.92711884485</v>
      </c>
      <c r="AF155" s="73"/>
      <c r="AG155" s="73">
        <v>153</v>
      </c>
      <c r="AH155" s="74">
        <f t="shared" si="16"/>
        <v>905189.84466121811</v>
      </c>
      <c r="AI155" s="72"/>
      <c r="AJ155" s="73">
        <v>153</v>
      </c>
      <c r="AK155" s="74">
        <f t="shared" si="17"/>
        <v>766415.26270596066</v>
      </c>
    </row>
    <row r="156" spans="15:37" x14ac:dyDescent="0.2">
      <c r="O156" s="9"/>
      <c r="P156" s="10"/>
      <c r="Q156" s="9"/>
      <c r="R156" s="73">
        <v>154</v>
      </c>
      <c r="S156" s="74">
        <f>(1+($C$10^1/12))*S155</f>
        <v>1333204.7311058147</v>
      </c>
      <c r="T156" s="73"/>
      <c r="U156" s="73">
        <v>154</v>
      </c>
      <c r="V156" s="74">
        <f t="shared" si="12"/>
        <v>1035658.760815697</v>
      </c>
      <c r="W156" s="73"/>
      <c r="X156" s="73">
        <v>154</v>
      </c>
      <c r="Y156" s="74">
        <f t="shared" si="13"/>
        <v>1118758.8652461539</v>
      </c>
      <c r="Z156" s="73"/>
      <c r="AA156" s="73">
        <v>154</v>
      </c>
      <c r="AB156" s="74">
        <f t="shared" si="14"/>
        <v>806327.64253720385</v>
      </c>
      <c r="AC156" s="72"/>
      <c r="AD156" s="73">
        <v>154</v>
      </c>
      <c r="AE156" s="74">
        <f t="shared" si="15"/>
        <v>232635.44423909875</v>
      </c>
      <c r="AF156" s="73"/>
      <c r="AG156" s="73">
        <v>154</v>
      </c>
      <c r="AH156" s="74">
        <f t="shared" si="16"/>
        <v>911747.19076091808</v>
      </c>
      <c r="AI156" s="72"/>
      <c r="AJ156" s="73">
        <v>154</v>
      </c>
      <c r="AK156" s="74">
        <f t="shared" si="17"/>
        <v>771128.07789221674</v>
      </c>
    </row>
    <row r="157" spans="15:37" x14ac:dyDescent="0.2">
      <c r="O157" s="9"/>
      <c r="P157" s="10"/>
      <c r="Q157" s="9"/>
      <c r="R157" s="73">
        <v>155</v>
      </c>
      <c r="S157" s="74">
        <f>(1+($C$10^1/12))*S156</f>
        <v>1346180.1461513019</v>
      </c>
      <c r="T157" s="73"/>
      <c r="U157" s="73">
        <v>155</v>
      </c>
      <c r="V157" s="74">
        <f t="shared" si="12"/>
        <v>1044024.7863940971</v>
      </c>
      <c r="W157" s="73"/>
      <c r="X157" s="73">
        <v>155</v>
      </c>
      <c r="Y157" s="74">
        <f t="shared" si="13"/>
        <v>1128361.5455061835</v>
      </c>
      <c r="Z157" s="73"/>
      <c r="AA157" s="73">
        <v>155</v>
      </c>
      <c r="AB157" s="74">
        <f t="shared" si="14"/>
        <v>811521.06449484546</v>
      </c>
      <c r="AC157" s="72"/>
      <c r="AD157" s="73">
        <v>155</v>
      </c>
      <c r="AE157" s="74">
        <f t="shared" si="15"/>
        <v>232251.59575610425</v>
      </c>
      <c r="AF157" s="73"/>
      <c r="AG157" s="73">
        <v>155</v>
      </c>
      <c r="AH157" s="74">
        <f t="shared" si="16"/>
        <v>918352.0393686553</v>
      </c>
      <c r="AI157" s="72"/>
      <c r="AJ157" s="73">
        <v>155</v>
      </c>
      <c r="AK157" s="74">
        <f t="shared" si="17"/>
        <v>775869.87296452234</v>
      </c>
    </row>
    <row r="158" spans="15:37" x14ac:dyDescent="0.2">
      <c r="O158" s="9"/>
      <c r="P158" s="10"/>
      <c r="Q158" s="9"/>
      <c r="R158" s="73">
        <v>156</v>
      </c>
      <c r="S158" s="74">
        <f>(1+($C$10^1/12))*S157</f>
        <v>1359281.8444237194</v>
      </c>
      <c r="T158" s="73"/>
      <c r="U158" s="73">
        <v>156</v>
      </c>
      <c r="V158" s="74">
        <f t="shared" si="12"/>
        <v>1052458.392517969</v>
      </c>
      <c r="W158" s="73"/>
      <c r="X158" s="73">
        <v>156</v>
      </c>
      <c r="Y158" s="74">
        <f t="shared" si="13"/>
        <v>1138046.6487717782</v>
      </c>
      <c r="Z158" s="73"/>
      <c r="AA158" s="73">
        <v>156</v>
      </c>
      <c r="AB158" s="74">
        <f t="shared" si="14"/>
        <v>816747.93641774589</v>
      </c>
      <c r="AC158" s="72"/>
      <c r="AD158" s="73">
        <v>156</v>
      </c>
      <c r="AE158" s="74">
        <f t="shared" si="15"/>
        <v>231868.38062310667</v>
      </c>
      <c r="AF158" s="73"/>
      <c r="AG158" s="73">
        <v>156</v>
      </c>
      <c r="AH158" s="74">
        <f t="shared" si="16"/>
        <v>925004.7346005151</v>
      </c>
      <c r="AI158" s="72"/>
      <c r="AJ158" s="73">
        <v>156</v>
      </c>
      <c r="AK158" s="74">
        <f t="shared" si="17"/>
        <v>780640.82612502668</v>
      </c>
    </row>
    <row r="159" spans="15:37" x14ac:dyDescent="0.2">
      <c r="O159" s="9"/>
      <c r="P159" s="10"/>
      <c r="Q159" s="9"/>
      <c r="R159" s="73">
        <v>157</v>
      </c>
      <c r="S159" s="74">
        <f>(1+($C$10^1/12))*S158</f>
        <v>1372511.0549745732</v>
      </c>
      <c r="T159" s="73"/>
      <c r="U159" s="73">
        <v>157</v>
      </c>
      <c r="V159" s="74">
        <f t="shared" si="12"/>
        <v>1060960.1251012692</v>
      </c>
      <c r="W159" s="73"/>
      <c r="X159" s="73">
        <v>157</v>
      </c>
      <c r="Y159" s="74">
        <f t="shared" si="13"/>
        <v>1147814.8825070693</v>
      </c>
      <c r="Z159" s="73"/>
      <c r="AA159" s="73">
        <v>157</v>
      </c>
      <c r="AB159" s="74">
        <f t="shared" si="14"/>
        <v>822008.47375155648</v>
      </c>
      <c r="AC159" s="72"/>
      <c r="AD159" s="73">
        <v>157</v>
      </c>
      <c r="AE159" s="74">
        <f t="shared" si="15"/>
        <v>231485.79779507854</v>
      </c>
      <c r="AF159" s="73"/>
      <c r="AG159" s="73">
        <v>157</v>
      </c>
      <c r="AH159" s="74">
        <f t="shared" si="16"/>
        <v>931705.62306541705</v>
      </c>
      <c r="AI159" s="72"/>
      <c r="AJ159" s="73">
        <v>157</v>
      </c>
      <c r="AK159" s="74">
        <f t="shared" si="17"/>
        <v>785441.11667167384</v>
      </c>
    </row>
    <row r="160" spans="15:37" x14ac:dyDescent="0.2">
      <c r="O160" s="9"/>
      <c r="P160" s="10"/>
      <c r="Q160" s="9"/>
      <c r="R160" s="73">
        <v>158</v>
      </c>
      <c r="S160" s="74">
        <f>(1+($C$10^1/12))*S159</f>
        <v>1385869.018817113</v>
      </c>
      <c r="T160" s="73"/>
      <c r="U160" s="73">
        <v>158</v>
      </c>
      <c r="V160" s="74">
        <f t="shared" si="12"/>
        <v>1069530.534467834</v>
      </c>
      <c r="W160" s="73"/>
      <c r="X160" s="73">
        <v>158</v>
      </c>
      <c r="Y160" s="74">
        <f t="shared" si="13"/>
        <v>1157666.9602485884</v>
      </c>
      <c r="Z160" s="73"/>
      <c r="AA160" s="73">
        <v>158</v>
      </c>
      <c r="AB160" s="74">
        <f t="shared" si="14"/>
        <v>827302.89332957787</v>
      </c>
      <c r="AC160" s="72"/>
      <c r="AD160" s="73">
        <v>158</v>
      </c>
      <c r="AE160" s="74">
        <f t="shared" si="15"/>
        <v>231103.84622871666</v>
      </c>
      <c r="AF160" s="73"/>
      <c r="AG160" s="73">
        <v>158</v>
      </c>
      <c r="AH160" s="74">
        <f t="shared" si="16"/>
        <v>938455.0538831735</v>
      </c>
      <c r="AI160" s="72"/>
      <c r="AJ160" s="73">
        <v>158</v>
      </c>
      <c r="AK160" s="74">
        <f t="shared" si="17"/>
        <v>790270.92500494071</v>
      </c>
    </row>
    <row r="161" spans="15:37" x14ac:dyDescent="0.2">
      <c r="O161" s="9"/>
      <c r="P161" s="10"/>
      <c r="Q161" s="9"/>
      <c r="R161" s="73">
        <v>159</v>
      </c>
      <c r="S161" s="74">
        <f>(1+($C$10^1/12))*S160</f>
        <v>1399356.9890427506</v>
      </c>
      <c r="T161" s="73"/>
      <c r="U161" s="73">
        <v>159</v>
      </c>
      <c r="V161" s="74">
        <f t="shared" si="12"/>
        <v>1078170.1753870018</v>
      </c>
      <c r="W161" s="73"/>
      <c r="X161" s="73">
        <v>159</v>
      </c>
      <c r="Y161" s="74">
        <f t="shared" si="13"/>
        <v>1167603.6016573887</v>
      </c>
      <c r="Z161" s="73"/>
      <c r="AA161" s="73">
        <v>159</v>
      </c>
      <c r="AB161" s="74">
        <f t="shared" si="14"/>
        <v>832631.41338169808</v>
      </c>
      <c r="AC161" s="72"/>
      <c r="AD161" s="73">
        <v>159</v>
      </c>
      <c r="AE161" s="74">
        <f t="shared" si="15"/>
        <v>230722.52488243926</v>
      </c>
      <c r="AF161" s="73"/>
      <c r="AG161" s="73">
        <v>159</v>
      </c>
      <c r="AH161" s="74">
        <f t="shared" si="16"/>
        <v>945253.37870267895</v>
      </c>
      <c r="AI161" s="72"/>
      <c r="AJ161" s="73">
        <v>159</v>
      </c>
      <c r="AK161" s="74">
        <f t="shared" si="17"/>
        <v>795130.43263461697</v>
      </c>
    </row>
    <row r="162" spans="15:37" x14ac:dyDescent="0.2">
      <c r="O162" s="9"/>
      <c r="P162" s="10"/>
      <c r="Q162" s="9"/>
      <c r="R162" s="73">
        <v>160</v>
      </c>
      <c r="S162" s="74">
        <f>(1+($C$10^1/12))*S161</f>
        <v>1412976.230938609</v>
      </c>
      <c r="T162" s="73"/>
      <c r="U162" s="73">
        <v>160</v>
      </c>
      <c r="V162" s="74">
        <f t="shared" si="12"/>
        <v>1086879.6071095236</v>
      </c>
      <c r="W162" s="73"/>
      <c r="X162" s="73">
        <v>160</v>
      </c>
      <c r="Y162" s="74">
        <f t="shared" si="13"/>
        <v>1177625.5325716147</v>
      </c>
      <c r="Z162" s="73"/>
      <c r="AA162" s="73">
        <v>160</v>
      </c>
      <c r="AB162" s="74">
        <f t="shared" si="14"/>
        <v>837994.25354338728</v>
      </c>
      <c r="AC162" s="72"/>
      <c r="AD162" s="73">
        <v>160</v>
      </c>
      <c r="AE162" s="74">
        <f t="shared" si="15"/>
        <v>230341.83271638321</v>
      </c>
      <c r="AF162" s="73"/>
      <c r="AG162" s="73">
        <v>160</v>
      </c>
      <c r="AH162" s="74">
        <f t="shared" si="16"/>
        <v>952100.95172023098</v>
      </c>
      <c r="AI162" s="72"/>
      <c r="AJ162" s="73">
        <v>160</v>
      </c>
      <c r="AK162" s="74">
        <f t="shared" si="17"/>
        <v>800019.82218662603</v>
      </c>
    </row>
    <row r="163" spans="15:37" x14ac:dyDescent="0.2">
      <c r="O163" s="9"/>
      <c r="P163" s="10"/>
      <c r="Q163" s="9"/>
      <c r="R163" s="73">
        <v>161</v>
      </c>
      <c r="S163" s="74">
        <f>(1+($C$10^1/12))*S162</f>
        <v>1426728.0221062189</v>
      </c>
      <c r="T163" s="73"/>
      <c r="U163" s="73">
        <v>161</v>
      </c>
      <c r="V163" s="74">
        <f t="shared" si="12"/>
        <v>1095659.3934037641</v>
      </c>
      <c r="W163" s="73"/>
      <c r="X163" s="73">
        <v>161</v>
      </c>
      <c r="Y163" s="74">
        <f t="shared" si="13"/>
        <v>1187733.4850595212</v>
      </c>
      <c r="Z163" s="73"/>
      <c r="AA163" s="73">
        <v>161</v>
      </c>
      <c r="AB163" s="74">
        <f t="shared" si="14"/>
        <v>843391.63486475125</v>
      </c>
      <c r="AC163" s="72"/>
      <c r="AD163" s="73">
        <v>161</v>
      </c>
      <c r="AE163" s="74">
        <f t="shared" si="15"/>
        <v>229961.76869240118</v>
      </c>
      <c r="AF163" s="73"/>
      <c r="AG163" s="73">
        <v>161</v>
      </c>
      <c r="AH163" s="74">
        <f t="shared" si="16"/>
        <v>958998.12969798432</v>
      </c>
      <c r="AI163" s="72"/>
      <c r="AJ163" s="73">
        <v>161</v>
      </c>
      <c r="AK163" s="74">
        <f t="shared" si="17"/>
        <v>804939.27740988857</v>
      </c>
    </row>
    <row r="164" spans="15:37" x14ac:dyDescent="0.2">
      <c r="O164" s="9"/>
      <c r="P164" s="10"/>
      <c r="Q164" s="9"/>
      <c r="R164" s="73">
        <v>162</v>
      </c>
      <c r="S164" s="74">
        <f>(1+($C$10^1/12))*S163</f>
        <v>1440613.6525813674</v>
      </c>
      <c r="T164" s="73"/>
      <c r="U164" s="73">
        <v>162</v>
      </c>
      <c r="V164" s="74">
        <f t="shared" si="12"/>
        <v>1104510.1025921949</v>
      </c>
      <c r="W164" s="73"/>
      <c r="X164" s="73">
        <v>162</v>
      </c>
      <c r="Y164" s="74">
        <f t="shared" si="13"/>
        <v>1197928.1974729488</v>
      </c>
      <c r="Z164" s="73"/>
      <c r="AA164" s="73">
        <v>162</v>
      </c>
      <c r="AB164" s="74">
        <f t="shared" si="14"/>
        <v>848823.77981964254</v>
      </c>
      <c r="AC164" s="72"/>
      <c r="AD164" s="73">
        <v>162</v>
      </c>
      <c r="AE164" s="74">
        <f t="shared" si="15"/>
        <v>229582.33177405872</v>
      </c>
      <c r="AF164" s="73"/>
      <c r="AG164" s="73">
        <v>162</v>
      </c>
      <c r="AH164" s="74">
        <f t="shared" si="16"/>
        <v>965945.27198253816</v>
      </c>
      <c r="AI164" s="72"/>
      <c r="AJ164" s="73">
        <v>162</v>
      </c>
      <c r="AK164" s="74">
        <f t="shared" si="17"/>
        <v>809888.98318322818</v>
      </c>
    </row>
    <row r="165" spans="15:37" x14ac:dyDescent="0.2">
      <c r="O165" s="9"/>
      <c r="P165" s="10"/>
      <c r="Q165" s="9"/>
      <c r="R165" s="73">
        <v>163</v>
      </c>
      <c r="S165" s="74">
        <f>(1+($C$10^1/12))*S164</f>
        <v>1454634.4249551154</v>
      </c>
      <c r="T165" s="73"/>
      <c r="U165" s="73">
        <v>163</v>
      </c>
      <c r="V165" s="74">
        <f t="shared" si="12"/>
        <v>1113432.3075881822</v>
      </c>
      <c r="W165" s="73"/>
      <c r="X165" s="73">
        <v>163</v>
      </c>
      <c r="Y165" s="74">
        <f t="shared" si="13"/>
        <v>1208210.4145012584</v>
      </c>
      <c r="Z165" s="73"/>
      <c r="AA165" s="73">
        <v>163</v>
      </c>
      <c r="AB165" s="74">
        <f t="shared" si="14"/>
        <v>854290.91231483081</v>
      </c>
      <c r="AC165" s="72"/>
      <c r="AD165" s="73">
        <v>163</v>
      </c>
      <c r="AE165" s="74">
        <f t="shared" si="15"/>
        <v>229203.52092663152</v>
      </c>
      <c r="AF165" s="73"/>
      <c r="AG165" s="73">
        <v>163</v>
      </c>
      <c r="AH165" s="74">
        <f t="shared" si="16"/>
        <v>972942.74052365834</v>
      </c>
      <c r="AI165" s="72"/>
      <c r="AJ165" s="73">
        <v>163</v>
      </c>
      <c r="AK165" s="74">
        <f t="shared" si="17"/>
        <v>814869.12552231899</v>
      </c>
    </row>
    <row r="166" spans="15:37" x14ac:dyDescent="0.2">
      <c r="O166" s="9"/>
      <c r="P166" s="10"/>
      <c r="Q166" s="9"/>
      <c r="R166" s="73">
        <v>164</v>
      </c>
      <c r="S166" s="74">
        <f>(1+($C$10^1/12))*S165</f>
        <v>1468791.6544959911</v>
      </c>
      <c r="T166" s="73"/>
      <c r="U166" s="73">
        <v>164</v>
      </c>
      <c r="V166" s="74">
        <f t="shared" si="12"/>
        <v>1122426.5859330718</v>
      </c>
      <c r="W166" s="73"/>
      <c r="X166" s="73">
        <v>164</v>
      </c>
      <c r="Y166" s="74">
        <f t="shared" si="13"/>
        <v>1218580.8872257276</v>
      </c>
      <c r="Z166" s="73"/>
      <c r="AA166" s="73">
        <v>164</v>
      </c>
      <c r="AB166" s="74">
        <f t="shared" si="14"/>
        <v>859793.25769923185</v>
      </c>
      <c r="AC166" s="72"/>
      <c r="AD166" s="73">
        <v>164</v>
      </c>
      <c r="AE166" s="74">
        <f t="shared" si="15"/>
        <v>228825.33511710257</v>
      </c>
      <c r="AF166" s="73"/>
      <c r="AG166" s="73">
        <v>164</v>
      </c>
      <c r="AH166" s="74">
        <f t="shared" si="16"/>
        <v>979990.89989313518</v>
      </c>
      <c r="AI166" s="72"/>
      <c r="AJ166" s="73">
        <v>164</v>
      </c>
      <c r="AK166" s="74">
        <f t="shared" si="17"/>
        <v>819879.89158667659</v>
      </c>
    </row>
    <row r="167" spans="15:37" x14ac:dyDescent="0.2">
      <c r="O167" s="9"/>
      <c r="P167" s="10"/>
      <c r="Q167" s="9"/>
      <c r="R167" s="73">
        <v>165</v>
      </c>
      <c r="S167" s="74">
        <f>(1+($C$10^1/12))*S166</f>
        <v>1483086.6692733732</v>
      </c>
      <c r="T167" s="73"/>
      <c r="U167" s="73">
        <v>165</v>
      </c>
      <c r="V167" s="74">
        <f t="shared" si="12"/>
        <v>1131493.5198335745</v>
      </c>
      <c r="W167" s="73"/>
      <c r="X167" s="73">
        <v>165</v>
      </c>
      <c r="Y167" s="74">
        <f t="shared" si="13"/>
        <v>1229040.3731744152</v>
      </c>
      <c r="Z167" s="73"/>
      <c r="AA167" s="73">
        <v>165</v>
      </c>
      <c r="AB167" s="74">
        <f t="shared" si="14"/>
        <v>865331.04277319624</v>
      </c>
      <c r="AC167" s="72"/>
      <c r="AD167" s="73">
        <v>165</v>
      </c>
      <c r="AE167" s="74">
        <f t="shared" si="15"/>
        <v>228447.77331415933</v>
      </c>
      <c r="AF167" s="73"/>
      <c r="AG167" s="73">
        <v>165</v>
      </c>
      <c r="AH167" s="74">
        <f t="shared" si="16"/>
        <v>987090.11730377772</v>
      </c>
      <c r="AI167" s="72"/>
      <c r="AJ167" s="73">
        <v>165</v>
      </c>
      <c r="AK167" s="74">
        <f t="shared" si="17"/>
        <v>824921.46968669165</v>
      </c>
    </row>
    <row r="168" spans="15:37" x14ac:dyDescent="0.2">
      <c r="O168" s="9"/>
      <c r="P168" s="10"/>
      <c r="Q168" s="9"/>
      <c r="R168" s="73">
        <v>166</v>
      </c>
      <c r="S168" s="74">
        <f>(1+($C$10^1/12))*S167</f>
        <v>1497520.8102820762</v>
      </c>
      <c r="T168" s="73"/>
      <c r="U168" s="73">
        <v>166</v>
      </c>
      <c r="V168" s="74">
        <f t="shared" si="12"/>
        <v>1140633.696199452</v>
      </c>
      <c r="W168" s="73"/>
      <c r="X168" s="73">
        <v>166</v>
      </c>
      <c r="Y168" s="74">
        <f t="shared" si="13"/>
        <v>1239589.6363774957</v>
      </c>
      <c r="Z168" s="73"/>
      <c r="AA168" s="73">
        <v>166</v>
      </c>
      <c r="AB168" s="74">
        <f t="shared" si="14"/>
        <v>870904.49579785788</v>
      </c>
      <c r="AC168" s="72"/>
      <c r="AD168" s="73">
        <v>166</v>
      </c>
      <c r="AE168" s="74">
        <f t="shared" si="15"/>
        <v>228070.83448819097</v>
      </c>
      <c r="AF168" s="73"/>
      <c r="AG168" s="73">
        <v>166</v>
      </c>
      <c r="AH168" s="74">
        <f t="shared" si="16"/>
        <v>994240.76262854587</v>
      </c>
      <c r="AI168" s="72"/>
      <c r="AJ168" s="73">
        <v>166</v>
      </c>
      <c r="AK168" s="74">
        <f t="shared" si="17"/>
        <v>829994.04929070675</v>
      </c>
    </row>
    <row r="169" spans="15:37" x14ac:dyDescent="0.2">
      <c r="O169" s="9"/>
      <c r="P169" s="10"/>
      <c r="Q169" s="9"/>
      <c r="R169" s="73">
        <v>167</v>
      </c>
      <c r="S169" s="74">
        <f>(1+($C$10^1/12))*S168</f>
        <v>1512095.4315681465</v>
      </c>
      <c r="T169" s="73"/>
      <c r="U169" s="73">
        <v>167</v>
      </c>
      <c r="V169" s="74">
        <f t="shared" si="12"/>
        <v>1149847.7066815088</v>
      </c>
      <c r="W169" s="73"/>
      <c r="X169" s="73">
        <v>167</v>
      </c>
      <c r="Y169" s="74">
        <f t="shared" si="13"/>
        <v>1250229.4474230693</v>
      </c>
      <c r="Z169" s="73"/>
      <c r="AA169" s="73">
        <v>167</v>
      </c>
      <c r="AB169" s="74">
        <f t="shared" si="14"/>
        <v>876513.84650454251</v>
      </c>
      <c r="AC169" s="72"/>
      <c r="AD169" s="73">
        <v>167</v>
      </c>
      <c r="AE169" s="74">
        <f t="shared" si="15"/>
        <v>227694.51761128544</v>
      </c>
      <c r="AF169" s="73"/>
      <c r="AG169" s="73">
        <v>167</v>
      </c>
      <c r="AH169" s="74">
        <f t="shared" si="16"/>
        <v>1001443.2084198209</v>
      </c>
      <c r="AI169" s="72"/>
      <c r="AJ169" s="73">
        <v>167</v>
      </c>
      <c r="AK169" s="74">
        <f t="shared" si="17"/>
        <v>835097.8210321368</v>
      </c>
    </row>
    <row r="170" spans="15:37" x14ac:dyDescent="0.2">
      <c r="O170" s="9"/>
      <c r="P170" s="10"/>
      <c r="Q170" s="9"/>
      <c r="R170" s="73">
        <v>168</v>
      </c>
      <c r="S170" s="74">
        <f>(1+($C$10^1/12))*S169</f>
        <v>1526811.9003558834</v>
      </c>
      <c r="T170" s="73"/>
      <c r="U170" s="73">
        <v>168</v>
      </c>
      <c r="V170" s="74">
        <f t="shared" si="12"/>
        <v>1159136.1477098893</v>
      </c>
      <c r="W170" s="73"/>
      <c r="X170" s="73">
        <v>168</v>
      </c>
      <c r="Y170" s="74">
        <f t="shared" si="13"/>
        <v>1260960.5835134506</v>
      </c>
      <c r="Z170" s="73"/>
      <c r="AA170" s="73">
        <v>168</v>
      </c>
      <c r="AB170" s="74">
        <f t="shared" si="14"/>
        <v>882159.32610423712</v>
      </c>
      <c r="AC170" s="72"/>
      <c r="AD170" s="73">
        <v>168</v>
      </c>
      <c r="AE170" s="74">
        <f t="shared" si="15"/>
        <v>227318.8216572268</v>
      </c>
      <c r="AF170" s="73"/>
      <c r="AG170" s="73">
        <v>168</v>
      </c>
      <c r="AH170" s="74">
        <f t="shared" si="16"/>
        <v>1008697.8299288155</v>
      </c>
      <c r="AI170" s="72"/>
      <c r="AJ170" s="73">
        <v>168</v>
      </c>
      <c r="AK170" s="74">
        <f t="shared" si="17"/>
        <v>840232.97671663354</v>
      </c>
    </row>
    <row r="171" spans="15:37" x14ac:dyDescent="0.2">
      <c r="O171" s="9"/>
      <c r="P171" s="10"/>
      <c r="Q171" s="9"/>
      <c r="R171" s="73">
        <v>169</v>
      </c>
      <c r="S171" s="74">
        <f>(1+($C$10^1/12))*S170</f>
        <v>1541671.5971760969</v>
      </c>
      <c r="T171" s="73"/>
      <c r="U171" s="73">
        <v>169</v>
      </c>
      <c r="V171" s="74">
        <f t="shared" si="12"/>
        <v>1168499.6205326861</v>
      </c>
      <c r="W171" s="73"/>
      <c r="X171" s="73">
        <v>169</v>
      </c>
      <c r="Y171" s="74">
        <f t="shared" si="13"/>
        <v>1271783.8285219411</v>
      </c>
      <c r="Z171" s="73"/>
      <c r="AA171" s="73">
        <v>169</v>
      </c>
      <c r="AB171" s="74">
        <f t="shared" si="14"/>
        <v>887841.16729712009</v>
      </c>
      <c r="AC171" s="72"/>
      <c r="AD171" s="73">
        <v>169</v>
      </c>
      <c r="AE171" s="74">
        <f t="shared" si="15"/>
        <v>226943.74560149235</v>
      </c>
      <c r="AF171" s="73"/>
      <c r="AG171" s="73">
        <v>169</v>
      </c>
      <c r="AH171" s="74">
        <f t="shared" si="16"/>
        <v>1016005.0051251248</v>
      </c>
      <c r="AI171" s="72"/>
      <c r="AJ171" s="73">
        <v>169</v>
      </c>
      <c r="AK171" s="74">
        <f t="shared" si="17"/>
        <v>845399.70932929358</v>
      </c>
    </row>
    <row r="172" spans="15:37" x14ac:dyDescent="0.2">
      <c r="O172" s="9"/>
      <c r="P172" s="10"/>
      <c r="Q172" s="9"/>
      <c r="R172" s="73">
        <v>170</v>
      </c>
      <c r="S172" s="74">
        <f>(1+($C$10^1/12))*S171</f>
        <v>1556675.9159956132</v>
      </c>
      <c r="T172" s="73"/>
      <c r="U172" s="73">
        <v>170</v>
      </c>
      <c r="V172" s="74">
        <f t="shared" si="12"/>
        <v>1177938.7312548587</v>
      </c>
      <c r="W172" s="73"/>
      <c r="X172" s="73">
        <v>170</v>
      </c>
      <c r="Y172" s="74">
        <f t="shared" si="13"/>
        <v>1282699.9730500879</v>
      </c>
      <c r="Z172" s="73"/>
      <c r="AA172" s="73">
        <v>170</v>
      </c>
      <c r="AB172" s="74">
        <f t="shared" si="14"/>
        <v>893559.60428215284</v>
      </c>
      <c r="AC172" s="72"/>
      <c r="AD172" s="73">
        <v>170</v>
      </c>
      <c r="AE172" s="74">
        <f t="shared" si="15"/>
        <v>226569.28842124989</v>
      </c>
      <c r="AF172" s="73"/>
      <c r="AG172" s="73">
        <v>170</v>
      </c>
      <c r="AH172" s="74">
        <f t="shared" si="16"/>
        <v>1023365.1147164188</v>
      </c>
      <c r="AI172" s="72"/>
      <c r="AJ172" s="73">
        <v>170</v>
      </c>
      <c r="AK172" s="74">
        <f t="shared" si="17"/>
        <v>850598.2130419109</v>
      </c>
    </row>
    <row r="173" spans="15:37" x14ac:dyDescent="0.2">
      <c r="O173" s="9"/>
      <c r="P173" s="10"/>
      <c r="Q173" s="9"/>
      <c r="R173" s="73">
        <v>171</v>
      </c>
      <c r="S173" s="74">
        <f>(1+($C$10^1/12))*S172</f>
        <v>1571826.2643480403</v>
      </c>
      <c r="T173" s="73"/>
      <c r="U173" s="73">
        <v>171</v>
      </c>
      <c r="V173" s="74">
        <f t="shared" si="12"/>
        <v>1187454.0908774671</v>
      </c>
      <c r="W173" s="73"/>
      <c r="X173" s="73">
        <v>171</v>
      </c>
      <c r="Y173" s="74">
        <f t="shared" si="13"/>
        <v>1293709.8144854347</v>
      </c>
      <c r="Z173" s="73"/>
      <c r="AA173" s="73">
        <v>171</v>
      </c>
      <c r="AB173" s="74">
        <f t="shared" si="14"/>
        <v>899314.8727667334</v>
      </c>
      <c r="AC173" s="72"/>
      <c r="AD173" s="73">
        <v>171</v>
      </c>
      <c r="AE173" s="74">
        <f t="shared" si="15"/>
        <v>226195.44909535482</v>
      </c>
      <c r="AF173" s="73"/>
      <c r="AG173" s="73">
        <v>171</v>
      </c>
      <c r="AH173" s="74">
        <f t="shared" si="16"/>
        <v>1030778.5421682771</v>
      </c>
      <c r="AI173" s="72"/>
      <c r="AJ173" s="73">
        <v>171</v>
      </c>
      <c r="AK173" s="74">
        <f t="shared" si="17"/>
        <v>855828.6832202744</v>
      </c>
    </row>
    <row r="174" spans="15:37" x14ac:dyDescent="0.2">
      <c r="O174" s="9"/>
      <c r="P174" s="10"/>
      <c r="Q174" s="9"/>
      <c r="R174" s="73">
        <v>172</v>
      </c>
      <c r="S174" s="74">
        <f>(1+($C$10^1/12))*S173</f>
        <v>1587124.0634658076</v>
      </c>
      <c r="T174" s="73"/>
      <c r="U174" s="73">
        <v>172</v>
      </c>
      <c r="V174" s="74">
        <f t="shared" si="12"/>
        <v>1197046.315337223</v>
      </c>
      <c r="W174" s="73"/>
      <c r="X174" s="73">
        <v>172</v>
      </c>
      <c r="Y174" s="74">
        <f t="shared" si="13"/>
        <v>1304814.157059768</v>
      </c>
      <c r="Z174" s="73"/>
      <c r="AA174" s="73">
        <v>172</v>
      </c>
      <c r="AB174" s="74">
        <f t="shared" si="14"/>
        <v>905107.20997641166</v>
      </c>
      <c r="AC174" s="72"/>
      <c r="AD174" s="73">
        <v>172</v>
      </c>
      <c r="AE174" s="74">
        <f t="shared" si="15"/>
        <v>225822.22660434747</v>
      </c>
      <c r="AF174" s="73"/>
      <c r="AG174" s="73">
        <v>172</v>
      </c>
      <c r="AH174" s="74">
        <f t="shared" si="16"/>
        <v>1038245.6737241679</v>
      </c>
      <c r="AI174" s="72"/>
      <c r="AJ174" s="73">
        <v>172</v>
      </c>
      <c r="AK174" s="74">
        <f t="shared" si="17"/>
        <v>861091.31643150968</v>
      </c>
    </row>
    <row r="175" spans="15:37" x14ac:dyDescent="0.2">
      <c r="O175" s="9"/>
      <c r="P175" s="10"/>
      <c r="Q175" s="9"/>
      <c r="R175" s="73">
        <v>173</v>
      </c>
      <c r="S175" s="74">
        <f>(1+($C$10^1/12))*S174</f>
        <v>1602570.7484134885</v>
      </c>
      <c r="T175" s="73"/>
      <c r="U175" s="73">
        <v>173</v>
      </c>
      <c r="V175" s="74">
        <f t="shared" si="12"/>
        <v>1206716.0255463591</v>
      </c>
      <c r="W175" s="73"/>
      <c r="X175" s="73">
        <v>173</v>
      </c>
      <c r="Y175" s="74">
        <f t="shared" si="13"/>
        <v>1316013.8119078644</v>
      </c>
      <c r="Z175" s="73"/>
      <c r="AA175" s="73">
        <v>173</v>
      </c>
      <c r="AB175" s="74">
        <f t="shared" si="14"/>
        <v>910936.85466466798</v>
      </c>
      <c r="AC175" s="72"/>
      <c r="AD175" s="73">
        <v>173</v>
      </c>
      <c r="AE175" s="74">
        <f t="shared" si="15"/>
        <v>225449.61993045028</v>
      </c>
      <c r="AF175" s="73"/>
      <c r="AG175" s="73">
        <v>173</v>
      </c>
      <c r="AH175" s="74">
        <f t="shared" si="16"/>
        <v>1045766.8984255714</v>
      </c>
      <c r="AI175" s="72"/>
      <c r="AJ175" s="73">
        <v>173</v>
      </c>
      <c r="AK175" s="74">
        <f t="shared" si="17"/>
        <v>866386.31045146647</v>
      </c>
    </row>
    <row r="176" spans="15:37" x14ac:dyDescent="0.2">
      <c r="O176" s="9"/>
      <c r="P176" s="10"/>
      <c r="Q176" s="9"/>
      <c r="R176" s="73">
        <v>174</v>
      </c>
      <c r="S176" s="74">
        <f>(1+($C$10^1/12))*S175</f>
        <v>1618167.7682224226</v>
      </c>
      <c r="T176" s="73"/>
      <c r="U176" s="73">
        <v>174</v>
      </c>
      <c r="V176" s="74">
        <f t="shared" si="12"/>
        <v>1216463.847432822</v>
      </c>
      <c r="W176" s="73"/>
      <c r="X176" s="73">
        <v>174</v>
      </c>
      <c r="Y176" s="74">
        <f t="shared" si="13"/>
        <v>1327309.5971267403</v>
      </c>
      <c r="Z176" s="73"/>
      <c r="AA176" s="73">
        <v>174</v>
      </c>
      <c r="AB176" s="74">
        <f t="shared" si="14"/>
        <v>916804.04712275392</v>
      </c>
      <c r="AC176" s="72"/>
      <c r="AD176" s="73">
        <v>174</v>
      </c>
      <c r="AE176" s="74">
        <f t="shared" si="15"/>
        <v>225077.62805756502</v>
      </c>
      <c r="AF176" s="73"/>
      <c r="AG176" s="73">
        <v>174</v>
      </c>
      <c r="AH176" s="74">
        <f t="shared" si="16"/>
        <v>1053342.6081322494</v>
      </c>
      <c r="AI176" s="72"/>
      <c r="AJ176" s="73">
        <v>174</v>
      </c>
      <c r="AK176" s="74">
        <f t="shared" si="17"/>
        <v>871713.86427215091</v>
      </c>
    </row>
    <row r="177" spans="15:37" x14ac:dyDescent="0.2">
      <c r="O177" s="9"/>
      <c r="P177" s="10"/>
      <c r="Q177" s="9"/>
      <c r="R177" s="73">
        <v>175</v>
      </c>
      <c r="S177" s="74">
        <f>(1+($C$10^1/12))*S176</f>
        <v>1633916.5860266471</v>
      </c>
      <c r="T177" s="73"/>
      <c r="U177" s="73">
        <v>175</v>
      </c>
      <c r="V177" s="74">
        <f t="shared" si="12"/>
        <v>1226290.411980788</v>
      </c>
      <c r="W177" s="73"/>
      <c r="X177" s="73">
        <v>175</v>
      </c>
      <c r="Y177" s="74">
        <f t="shared" si="13"/>
        <v>1338702.3378354115</v>
      </c>
      <c r="Z177" s="73"/>
      <c r="AA177" s="73">
        <v>175</v>
      </c>
      <c r="AB177" s="74">
        <f t="shared" si="14"/>
        <v>922709.029189597</v>
      </c>
      <c r="AC177" s="72"/>
      <c r="AD177" s="73">
        <v>175</v>
      </c>
      <c r="AE177" s="74">
        <f t="shared" si="15"/>
        <v>224706.24997127004</v>
      </c>
      <c r="AF177" s="73"/>
      <c r="AG177" s="73">
        <v>175</v>
      </c>
      <c r="AH177" s="74">
        <f t="shared" si="16"/>
        <v>1060973.1975426609</v>
      </c>
      <c r="AI177" s="72"/>
      <c r="AJ177" s="73">
        <v>175</v>
      </c>
      <c r="AK177" s="74">
        <f t="shared" si="17"/>
        <v>877074.1781092044</v>
      </c>
    </row>
    <row r="178" spans="15:37" x14ac:dyDescent="0.2">
      <c r="O178" s="9"/>
      <c r="P178" s="10"/>
      <c r="Q178" s="9"/>
      <c r="R178" s="73">
        <v>176</v>
      </c>
      <c r="S178" s="74">
        <f>(1+($C$10^1/12))*S177</f>
        <v>1649818.6792001512</v>
      </c>
      <c r="T178" s="73"/>
      <c r="U178" s="73">
        <v>176</v>
      </c>
      <c r="V178" s="74">
        <f t="shared" si="12"/>
        <v>1236196.3552715085</v>
      </c>
      <c r="W178" s="73"/>
      <c r="X178" s="73">
        <v>176</v>
      </c>
      <c r="Y178" s="74">
        <f t="shared" si="13"/>
        <v>1350192.8662351656</v>
      </c>
      <c r="Z178" s="73"/>
      <c r="AA178" s="73">
        <v>176</v>
      </c>
      <c r="AB178" s="74">
        <f t="shared" si="14"/>
        <v>928652.04426176893</v>
      </c>
      <c r="AC178" s="72"/>
      <c r="AD178" s="73">
        <v>176</v>
      </c>
      <c r="AE178" s="74">
        <f t="shared" si="15"/>
        <v>224335.48465881744</v>
      </c>
      <c r="AF178" s="73"/>
      <c r="AG178" s="73">
        <v>176</v>
      </c>
      <c r="AH178" s="74">
        <f t="shared" si="16"/>
        <v>1068659.0642145262</v>
      </c>
      <c r="AI178" s="72"/>
      <c r="AJ178" s="73">
        <v>176</v>
      </c>
      <c r="AK178" s="74">
        <f t="shared" si="17"/>
        <v>882467.45340942754</v>
      </c>
    </row>
    <row r="179" spans="15:37" x14ac:dyDescent="0.2">
      <c r="O179" s="9"/>
      <c r="P179" s="10"/>
      <c r="Q179" s="9"/>
      <c r="R179" s="73">
        <v>177</v>
      </c>
      <c r="S179" s="74">
        <f>(1+($C$10^1/12))*S178</f>
        <v>1665875.5394954665</v>
      </c>
      <c r="T179" s="73"/>
      <c r="U179" s="73">
        <v>177</v>
      </c>
      <c r="V179" s="74">
        <f t="shared" si="12"/>
        <v>1246182.3185244827</v>
      </c>
      <c r="W179" s="73"/>
      <c r="X179" s="73">
        <v>177</v>
      </c>
      <c r="Y179" s="74">
        <f t="shared" si="13"/>
        <v>1361782.0216703508</v>
      </c>
      <c r="Z179" s="73"/>
      <c r="AA179" s="73">
        <v>177</v>
      </c>
      <c r="AB179" s="74">
        <f t="shared" si="14"/>
        <v>934633.3373035182</v>
      </c>
      <c r="AC179" s="72"/>
      <c r="AD179" s="73">
        <v>177</v>
      </c>
      <c r="AE179" s="74">
        <f t="shared" si="15"/>
        <v>223965.33110913038</v>
      </c>
      <c r="AF179" s="73"/>
      <c r="AG179" s="73">
        <v>177</v>
      </c>
      <c r="AH179" s="74">
        <f t="shared" si="16"/>
        <v>1076400.6085855404</v>
      </c>
      <c r="AI179" s="72"/>
      <c r="AJ179" s="73">
        <v>177</v>
      </c>
      <c r="AK179" s="74">
        <f t="shared" si="17"/>
        <v>887893.892858351</v>
      </c>
    </row>
    <row r="180" spans="15:37" x14ac:dyDescent="0.2">
      <c r="O180" s="9"/>
      <c r="P180" s="10"/>
      <c r="Q180" s="9"/>
      <c r="R180" s="73">
        <v>178</v>
      </c>
      <c r="S180" s="74">
        <f>(1+($C$10^1/12))*S179</f>
        <v>1682088.673183606</v>
      </c>
      <c r="T180" s="73"/>
      <c r="U180" s="73">
        <v>178</v>
      </c>
      <c r="V180" s="74">
        <f t="shared" si="12"/>
        <v>1256248.9481389655</v>
      </c>
      <c r="W180" s="73"/>
      <c r="X180" s="73">
        <v>178</v>
      </c>
      <c r="Y180" s="74">
        <f t="shared" si="13"/>
        <v>1373470.650689688</v>
      </c>
      <c r="Z180" s="73"/>
      <c r="AA180" s="73">
        <v>178</v>
      </c>
      <c r="AB180" s="74">
        <f t="shared" si="14"/>
        <v>940653.15485686716</v>
      </c>
      <c r="AC180" s="72"/>
      <c r="AD180" s="73">
        <v>178</v>
      </c>
      <c r="AE180" s="74">
        <f t="shared" si="15"/>
        <v>223595.78831280032</v>
      </c>
      <c r="AF180" s="73"/>
      <c r="AG180" s="73">
        <v>178</v>
      </c>
      <c r="AH180" s="74">
        <f t="shared" si="16"/>
        <v>1084198.2339942355</v>
      </c>
      <c r="AI180" s="72"/>
      <c r="AJ180" s="73">
        <v>178</v>
      </c>
      <c r="AK180" s="74">
        <f t="shared" si="17"/>
        <v>893353.7003878525</v>
      </c>
    </row>
    <row r="181" spans="15:37" x14ac:dyDescent="0.2">
      <c r="O181" s="9"/>
      <c r="P181" s="10"/>
      <c r="Q181" s="9"/>
      <c r="R181" s="73">
        <v>179</v>
      </c>
      <c r="S181" s="74">
        <f>(1+($C$10^1/12))*S180</f>
        <v>1698459.6011953654</v>
      </c>
      <c r="T181" s="73"/>
      <c r="U181" s="73">
        <v>179</v>
      </c>
      <c r="V181" s="74">
        <f t="shared" si="12"/>
        <v>1266396.8957358084</v>
      </c>
      <c r="W181" s="73"/>
      <c r="X181" s="73">
        <v>179</v>
      </c>
      <c r="Y181" s="74">
        <f t="shared" si="13"/>
        <v>1385259.607108108</v>
      </c>
      <c r="Z181" s="73"/>
      <c r="AA181" s="73">
        <v>179</v>
      </c>
      <c r="AB181" s="74">
        <f t="shared" si="14"/>
        <v>946711.74505177431</v>
      </c>
      <c r="AC181" s="72"/>
      <c r="AD181" s="73">
        <v>179</v>
      </c>
      <c r="AE181" s="74">
        <f t="shared" si="15"/>
        <v>223226.85526208419</v>
      </c>
      <c r="AF181" s="73"/>
      <c r="AG181" s="73">
        <v>179</v>
      </c>
      <c r="AH181" s="74">
        <f t="shared" si="16"/>
        <v>1092052.3467009955</v>
      </c>
      <c r="AI181" s="72"/>
      <c r="AJ181" s="73">
        <v>179</v>
      </c>
      <c r="AK181" s="74">
        <f t="shared" si="17"/>
        <v>898847.08118382073</v>
      </c>
    </row>
    <row r="182" spans="15:37" x14ac:dyDescent="0.2">
      <c r="O182" s="9"/>
      <c r="P182" s="10"/>
      <c r="Q182" s="9"/>
      <c r="R182" s="73">
        <v>180</v>
      </c>
      <c r="S182" s="74">
        <f>(1+($C$10^1/12))*S181</f>
        <v>1714989.8592639992</v>
      </c>
      <c r="T182" s="73"/>
      <c r="U182" s="73">
        <v>180</v>
      </c>
      <c r="V182" s="74">
        <f t="shared" si="12"/>
        <v>1276626.8181996399</v>
      </c>
      <c r="W182" s="73"/>
      <c r="X182" s="73">
        <v>180</v>
      </c>
      <c r="Y182" s="74">
        <f t="shared" si="13"/>
        <v>1397149.7520691194</v>
      </c>
      <c r="Z182" s="73"/>
      <c r="AA182" s="73">
        <v>180</v>
      </c>
      <c r="AB182" s="74">
        <f t="shared" si="14"/>
        <v>952809.35761636181</v>
      </c>
      <c r="AC182" s="72"/>
      <c r="AD182" s="73">
        <v>180</v>
      </c>
      <c r="AE182" s="74">
        <f t="shared" si="15"/>
        <v>222858.53095090174</v>
      </c>
      <c r="AF182" s="73"/>
      <c r="AG182" s="73">
        <v>180</v>
      </c>
      <c r="AH182" s="74">
        <f t="shared" si="16"/>
        <v>1099963.355909222</v>
      </c>
      <c r="AI182" s="72"/>
      <c r="AJ182" s="73">
        <v>180</v>
      </c>
      <c r="AK182" s="74">
        <f t="shared" si="17"/>
        <v>904374.2416938669</v>
      </c>
    </row>
    <row r="183" spans="15:37" x14ac:dyDescent="0.2">
      <c r="O183" s="9"/>
      <c r="P183" s="10"/>
      <c r="Q183" s="9"/>
      <c r="R183" s="73">
        <v>181</v>
      </c>
      <c r="S183" s="74">
        <f>(1+($C$10^1/12))*S182</f>
        <v>1731680.9980692859</v>
      </c>
      <c r="T183" s="73"/>
      <c r="U183" s="73">
        <v>181</v>
      </c>
      <c r="V183" s="74">
        <f t="shared" si="12"/>
        <v>1286939.377721386</v>
      </c>
      <c r="W183" s="73"/>
      <c r="X183" s="73">
        <v>181</v>
      </c>
      <c r="Y183" s="74">
        <f t="shared" si="13"/>
        <v>1409141.9541077127</v>
      </c>
      <c r="Z183" s="73"/>
      <c r="AA183" s="73">
        <v>181</v>
      </c>
      <c r="AB183" s="74">
        <f t="shared" si="14"/>
        <v>958946.2438872091</v>
      </c>
      <c r="AC183" s="72"/>
      <c r="AD183" s="73">
        <v>181</v>
      </c>
      <c r="AE183" s="74">
        <f t="shared" si="15"/>
        <v>222490.81437483273</v>
      </c>
      <c r="AF183" s="73"/>
      <c r="AG183" s="73">
        <v>181</v>
      </c>
      <c r="AH183" s="74">
        <f t="shared" si="16"/>
        <v>1107931.6737866544</v>
      </c>
      <c r="AI183" s="72"/>
      <c r="AJ183" s="73">
        <v>181</v>
      </c>
      <c r="AK183" s="74">
        <f t="shared" si="17"/>
        <v>909935.3896350828</v>
      </c>
    </row>
    <row r="184" spans="15:37" x14ac:dyDescent="0.2">
      <c r="O184" s="9"/>
      <c r="P184" s="10"/>
      <c r="Q184" s="9"/>
      <c r="R184" s="73">
        <v>182</v>
      </c>
      <c r="S184" s="74">
        <f>(1+($C$10^1/12))*S183</f>
        <v>1748534.5833829951</v>
      </c>
      <c r="T184" s="73"/>
      <c r="U184" s="73">
        <v>182</v>
      </c>
      <c r="V184" s="74">
        <f t="shared" si="12"/>
        <v>1297335.2418411348</v>
      </c>
      <c r="W184" s="73"/>
      <c r="X184" s="73">
        <v>182</v>
      </c>
      <c r="Y184" s="74">
        <f t="shared" si="13"/>
        <v>1421237.0892138041</v>
      </c>
      <c r="Z184" s="73"/>
      <c r="AA184" s="73">
        <v>182</v>
      </c>
      <c r="AB184" s="74">
        <f t="shared" si="14"/>
        <v>965122.65681971249</v>
      </c>
      <c r="AC184" s="72"/>
      <c r="AD184" s="73">
        <v>182</v>
      </c>
      <c r="AE184" s="74">
        <f t="shared" si="15"/>
        <v>222123.70453111426</v>
      </c>
      <c r="AF184" s="73"/>
      <c r="AG184" s="73">
        <v>182</v>
      </c>
      <c r="AH184" s="74">
        <f t="shared" si="16"/>
        <v>1115957.7154868438</v>
      </c>
      <c r="AI184" s="72"/>
      <c r="AJ184" s="73">
        <v>182</v>
      </c>
      <c r="AK184" s="74">
        <f t="shared" si="17"/>
        <v>915530.73400184722</v>
      </c>
    </row>
    <row r="185" spans="15:37" x14ac:dyDescent="0.2">
      <c r="O185" s="9"/>
      <c r="P185" s="10"/>
      <c r="Q185" s="9"/>
      <c r="R185" s="73">
        <v>183</v>
      </c>
      <c r="S185" s="74">
        <f>(1+($C$10^1/12))*S184</f>
        <v>1765552.19621577</v>
      </c>
      <c r="T185" s="73"/>
      <c r="U185" s="73">
        <v>183</v>
      </c>
      <c r="V185" s="74">
        <f t="shared" si="12"/>
        <v>1307815.0834913463</v>
      </c>
      <c r="W185" s="73"/>
      <c r="X185" s="73">
        <v>183</v>
      </c>
      <c r="Y185" s="74">
        <f t="shared" si="13"/>
        <v>1433436.0408962227</v>
      </c>
      <c r="Z185" s="73"/>
      <c r="AA185" s="73">
        <v>183</v>
      </c>
      <c r="AB185" s="74">
        <f t="shared" si="14"/>
        <v>971338.850998512</v>
      </c>
      <c r="AC185" s="72"/>
      <c r="AD185" s="73">
        <v>183</v>
      </c>
      <c r="AE185" s="74">
        <f t="shared" si="15"/>
        <v>221757.20041863792</v>
      </c>
      <c r="AF185" s="73"/>
      <c r="AG185" s="73">
        <v>183</v>
      </c>
      <c r="AH185" s="74">
        <f t="shared" si="16"/>
        <v>1124041.8991707831</v>
      </c>
      <c r="AI185" s="72"/>
      <c r="AJ185" s="73">
        <v>183</v>
      </c>
      <c r="AK185" s="74">
        <f t="shared" si="17"/>
        <v>921160.48507368017</v>
      </c>
    </row>
    <row r="186" spans="15:37" x14ac:dyDescent="0.2">
      <c r="O186" s="9"/>
      <c r="P186" s="10"/>
      <c r="Q186" s="9"/>
      <c r="R186" s="73">
        <v>184</v>
      </c>
      <c r="S186" s="74">
        <f>(1+($C$10^1/12))*S185</f>
        <v>1782735.4329654397</v>
      </c>
      <c r="T186" s="73"/>
      <c r="U186" s="73">
        <v>184</v>
      </c>
      <c r="V186" s="74">
        <f t="shared" si="12"/>
        <v>1318379.5810404122</v>
      </c>
      <c r="W186" s="73"/>
      <c r="X186" s="73">
        <v>184</v>
      </c>
      <c r="Y186" s="74">
        <f t="shared" si="13"/>
        <v>1445739.7002472486</v>
      </c>
      <c r="Z186" s="73"/>
      <c r="AA186" s="73">
        <v>184</v>
      </c>
      <c r="AB186" s="74">
        <f t="shared" si="14"/>
        <v>977595.08264798485</v>
      </c>
      <c r="AC186" s="72"/>
      <c r="AD186" s="73">
        <v>184</v>
      </c>
      <c r="AE186" s="74">
        <f t="shared" si="15"/>
        <v>221391.30103794715</v>
      </c>
      <c r="AF186" s="73"/>
      <c r="AG186" s="73">
        <v>184</v>
      </c>
      <c r="AH186" s="74">
        <f t="shared" si="16"/>
        <v>1132184.6460286928</v>
      </c>
      <c r="AI186" s="72"/>
      <c r="AJ186" s="73">
        <v>184</v>
      </c>
      <c r="AK186" s="74">
        <f t="shared" si="17"/>
        <v>926824.85442314576</v>
      </c>
    </row>
    <row r="187" spans="15:37" x14ac:dyDescent="0.2">
      <c r="O187" s="9"/>
      <c r="P187" s="10"/>
      <c r="Q187" s="9"/>
      <c r="R187" s="73">
        <v>185</v>
      </c>
      <c r="S187" s="74">
        <f>(1+($C$10^1/12))*S186</f>
        <v>1800085.9055667757</v>
      </c>
      <c r="T187" s="73"/>
      <c r="U187" s="73">
        <v>185</v>
      </c>
      <c r="V187" s="74">
        <f t="shared" si="12"/>
        <v>1329029.418336567</v>
      </c>
      <c r="W187" s="73"/>
      <c r="X187" s="73">
        <v>185</v>
      </c>
      <c r="Y187" s="74">
        <f t="shared" si="13"/>
        <v>1458148.9660077041</v>
      </c>
      <c r="Z187" s="73"/>
      <c r="AA187" s="73">
        <v>185</v>
      </c>
      <c r="AB187" s="74">
        <f t="shared" si="14"/>
        <v>983891.6096428067</v>
      </c>
      <c r="AC187" s="72"/>
      <c r="AD187" s="73">
        <v>185</v>
      </c>
      <c r="AE187" s="74">
        <f t="shared" si="15"/>
        <v>221026.00539123453</v>
      </c>
      <c r="AF187" s="73"/>
      <c r="AG187" s="73">
        <v>185</v>
      </c>
      <c r="AH187" s="74">
        <f t="shared" si="16"/>
        <v>1140386.3803019656</v>
      </c>
      <c r="AI187" s="72"/>
      <c r="AJ187" s="73">
        <v>185</v>
      </c>
      <c r="AK187" s="74">
        <f t="shared" si="17"/>
        <v>932524.05492380273</v>
      </c>
    </row>
    <row r="188" spans="15:37" x14ac:dyDescent="0.2">
      <c r="O188" s="9"/>
      <c r="P188" s="10"/>
      <c r="Q188" s="9"/>
      <c r="R188" s="73">
        <v>186</v>
      </c>
      <c r="S188" s="74">
        <f>(1+($C$10^1/12))*S187</f>
        <v>1817605.2416427042</v>
      </c>
      <c r="T188" s="73"/>
      <c r="U188" s="73">
        <v>186</v>
      </c>
      <c r="V188" s="74">
        <f t="shared" si="12"/>
        <v>1339765.2847521543</v>
      </c>
      <c r="W188" s="73"/>
      <c r="X188" s="73">
        <v>186</v>
      </c>
      <c r="Y188" s="74">
        <f t="shared" si="13"/>
        <v>1470664.7446326036</v>
      </c>
      <c r="Z188" s="73"/>
      <c r="AA188" s="73">
        <v>186</v>
      </c>
      <c r="AB188" s="74">
        <f t="shared" si="14"/>
        <v>990228.69151858101</v>
      </c>
      <c r="AC188" s="72"/>
      <c r="AD188" s="73">
        <v>186</v>
      </c>
      <c r="AE188" s="74">
        <f t="shared" si="15"/>
        <v>220661.31248233898</v>
      </c>
      <c r="AF188" s="73"/>
      <c r="AG188" s="73">
        <v>186</v>
      </c>
      <c r="AH188" s="74">
        <f t="shared" si="16"/>
        <v>1148647.5293052699</v>
      </c>
      <c r="AI188" s="72"/>
      <c r="AJ188" s="73">
        <v>186</v>
      </c>
      <c r="AK188" s="74">
        <f t="shared" si="17"/>
        <v>938258.300758205</v>
      </c>
    </row>
    <row r="189" spans="15:37" x14ac:dyDescent="0.2">
      <c r="O189" s="9"/>
      <c r="P189" s="10"/>
      <c r="Q189" s="9"/>
      <c r="R189" s="73">
        <v>187</v>
      </c>
      <c r="S189" s="74">
        <f>(1+($C$10^1/12))*S188</f>
        <v>1835295.0846569918</v>
      </c>
      <c r="T189" s="73"/>
      <c r="U189" s="73">
        <v>187</v>
      </c>
      <c r="V189" s="74">
        <f t="shared" si="12"/>
        <v>1350587.8752282499</v>
      </c>
      <c r="W189" s="73"/>
      <c r="X189" s="73">
        <v>187</v>
      </c>
      <c r="Y189" s="74">
        <f t="shared" si="13"/>
        <v>1483287.9503573668</v>
      </c>
      <c r="Z189" s="73"/>
      <c r="AA189" s="73">
        <v>187</v>
      </c>
      <c r="AB189" s="74">
        <f t="shared" si="14"/>
        <v>996606.58948253689</v>
      </c>
      <c r="AC189" s="72"/>
      <c r="AD189" s="73">
        <v>187</v>
      </c>
      <c r="AE189" s="74">
        <f t="shared" si="15"/>
        <v>220297.22131674312</v>
      </c>
      <c r="AF189" s="73"/>
      <c r="AG189" s="73">
        <v>187</v>
      </c>
      <c r="AH189" s="74">
        <f t="shared" si="16"/>
        <v>1156968.5234488123</v>
      </c>
      <c r="AI189" s="72"/>
      <c r="AJ189" s="73">
        <v>187</v>
      </c>
      <c r="AK189" s="74">
        <f t="shared" si="17"/>
        <v>944027.80742595065</v>
      </c>
    </row>
    <row r="190" spans="15:37" x14ac:dyDescent="0.2">
      <c r="O190" s="9"/>
      <c r="P190" s="10"/>
      <c r="Q190" s="9"/>
      <c r="R190" s="73">
        <v>188</v>
      </c>
      <c r="S190" s="74">
        <f>(1+($C$10^1/12))*S189</f>
        <v>1853157.0940684157</v>
      </c>
      <c r="T190" s="73"/>
      <c r="U190" s="73">
        <v>188</v>
      </c>
      <c r="V190" s="74">
        <f t="shared" si="12"/>
        <v>1361497.8903196468</v>
      </c>
      <c r="W190" s="73"/>
      <c r="X190" s="73">
        <v>188</v>
      </c>
      <c r="Y190" s="74">
        <f t="shared" si="13"/>
        <v>1496019.505264601</v>
      </c>
      <c r="Z190" s="73"/>
      <c r="AA190" s="73">
        <v>188</v>
      </c>
      <c r="AB190" s="74">
        <f t="shared" si="14"/>
        <v>1003025.5664242955</v>
      </c>
      <c r="AC190" s="72"/>
      <c r="AD190" s="73">
        <v>188</v>
      </c>
      <c r="AE190" s="74">
        <f t="shared" si="15"/>
        <v>219933.7309015705</v>
      </c>
      <c r="AF190" s="73"/>
      <c r="AG190" s="73">
        <v>188</v>
      </c>
      <c r="AH190" s="74">
        <f t="shared" si="16"/>
        <v>1165349.7962607627</v>
      </c>
      <c r="AI190" s="72"/>
      <c r="AJ190" s="73">
        <v>188</v>
      </c>
      <c r="AK190" s="74">
        <f t="shared" si="17"/>
        <v>949832.79175178066</v>
      </c>
    </row>
    <row r="191" spans="15:37" x14ac:dyDescent="0.2">
      <c r="O191" s="9"/>
      <c r="P191" s="10"/>
      <c r="Q191" s="9"/>
      <c r="R191" s="73">
        <v>189</v>
      </c>
      <c r="S191" s="74">
        <f>(1+($C$10^1/12))*S190</f>
        <v>1871192.9454864364</v>
      </c>
      <c r="T191" s="73"/>
      <c r="U191" s="73">
        <v>189</v>
      </c>
      <c r="V191" s="74">
        <f t="shared" si="12"/>
        <v>1372496.0362402017</v>
      </c>
      <c r="W191" s="73"/>
      <c r="X191" s="73">
        <v>189</v>
      </c>
      <c r="Y191" s="74">
        <f t="shared" si="13"/>
        <v>1508860.3393514554</v>
      </c>
      <c r="Z191" s="73"/>
      <c r="AA191" s="73">
        <v>189</v>
      </c>
      <c r="AB191" s="74">
        <f t="shared" si="14"/>
        <v>1009485.8869267065</v>
      </c>
      <c r="AC191" s="72"/>
      <c r="AD191" s="73">
        <v>189</v>
      </c>
      <c r="AE191" s="74">
        <f t="shared" si="15"/>
        <v>219570.84024558289</v>
      </c>
      <c r="AF191" s="73"/>
      <c r="AG191" s="73">
        <v>189</v>
      </c>
      <c r="AH191" s="74">
        <f t="shared" si="16"/>
        <v>1173791.7844098418</v>
      </c>
      <c r="AI191" s="72"/>
      <c r="AJ191" s="73">
        <v>189</v>
      </c>
      <c r="AK191" s="74">
        <f t="shared" si="17"/>
        <v>955673.47189372766</v>
      </c>
    </row>
    <row r="192" spans="15:37" x14ac:dyDescent="0.2">
      <c r="O192" s="9"/>
      <c r="P192" s="10"/>
      <c r="Q192" s="9"/>
      <c r="R192" s="73">
        <v>190</v>
      </c>
      <c r="S192" s="74">
        <f>(1+($C$10^1/12))*S191</f>
        <v>1889404.3308283829</v>
      </c>
      <c r="T192" s="73"/>
      <c r="U192" s="73">
        <v>190</v>
      </c>
      <c r="V192" s="74">
        <f t="shared" si="12"/>
        <v>1383583.0249085492</v>
      </c>
      <c r="W192" s="73"/>
      <c r="X192" s="73">
        <v>190</v>
      </c>
      <c r="Y192" s="74">
        <f t="shared" si="13"/>
        <v>1521811.3905975556</v>
      </c>
      <c r="Z192" s="73"/>
      <c r="AA192" s="73">
        <v>190</v>
      </c>
      <c r="AB192" s="74">
        <f t="shared" si="14"/>
        <v>1015987.8172767535</v>
      </c>
      <c r="AC192" s="72"/>
      <c r="AD192" s="73">
        <v>190</v>
      </c>
      <c r="AE192" s="74">
        <f t="shared" si="15"/>
        <v>219208.54835917766</v>
      </c>
      <c r="AF192" s="73"/>
      <c r="AG192" s="73">
        <v>190</v>
      </c>
      <c r="AH192" s="74">
        <f t="shared" si="16"/>
        <v>1182294.9277280709</v>
      </c>
      <c r="AI192" s="72"/>
      <c r="AJ192" s="73">
        <v>190</v>
      </c>
      <c r="AK192" s="74">
        <f t="shared" si="17"/>
        <v>961550.06735131412</v>
      </c>
    </row>
    <row r="193" spans="15:37" x14ac:dyDescent="0.2">
      <c r="O193" s="9"/>
      <c r="P193" s="10"/>
      <c r="Q193" s="9"/>
      <c r="R193" s="73">
        <v>191</v>
      </c>
      <c r="S193" s="74">
        <f>(1+($C$10^1/12))*S192</f>
        <v>1907792.95847817</v>
      </c>
      <c r="T193" s="73"/>
      <c r="U193" s="73">
        <v>191</v>
      </c>
      <c r="V193" s="74">
        <f t="shared" si="12"/>
        <v>1394759.5739941848</v>
      </c>
      <c r="W193" s="73"/>
      <c r="X193" s="73">
        <v>191</v>
      </c>
      <c r="Y193" s="74">
        <f t="shared" si="13"/>
        <v>1534873.605033518</v>
      </c>
      <c r="Z193" s="73"/>
      <c r="AA193" s="73">
        <v>191</v>
      </c>
      <c r="AB193" s="74">
        <f t="shared" si="14"/>
        <v>1022531.6254765301</v>
      </c>
      <c r="AC193" s="72"/>
      <c r="AD193" s="73">
        <v>191</v>
      </c>
      <c r="AE193" s="74">
        <f t="shared" si="15"/>
        <v>218846.85425438502</v>
      </c>
      <c r="AF193" s="73"/>
      <c r="AG193" s="73">
        <v>191</v>
      </c>
      <c r="AH193" s="74">
        <f t="shared" si="16"/>
        <v>1190859.6692336877</v>
      </c>
      <c r="AI193" s="72"/>
      <c r="AJ193" s="73">
        <v>191</v>
      </c>
      <c r="AK193" s="74">
        <f t="shared" si="17"/>
        <v>967462.7989738019</v>
      </c>
    </row>
    <row r="194" spans="15:37" x14ac:dyDescent="0.2">
      <c r="O194" s="9"/>
      <c r="P194" s="10"/>
      <c r="Q194" s="9"/>
      <c r="R194" s="73">
        <v>192</v>
      </c>
      <c r="S194" s="74">
        <f>(1+($C$10^1/12))*S193</f>
        <v>1926360.5534465585</v>
      </c>
      <c r="T194" s="73"/>
      <c r="U194" s="73">
        <v>192</v>
      </c>
      <c r="V194" s="74">
        <f t="shared" si="12"/>
        <v>1406026.4069639205</v>
      </c>
      <c r="W194" s="73"/>
      <c r="X194" s="73">
        <v>192</v>
      </c>
      <c r="Y194" s="74">
        <f t="shared" si="13"/>
        <v>1548047.9368100557</v>
      </c>
      <c r="Z194" s="73"/>
      <c r="AA194" s="73">
        <v>192</v>
      </c>
      <c r="AB194" s="74">
        <f t="shared" si="14"/>
        <v>1029117.5812542867</v>
      </c>
      <c r="AC194" s="72"/>
      <c r="AD194" s="73">
        <v>192</v>
      </c>
      <c r="AE194" s="74">
        <f t="shared" si="15"/>
        <v>218485.75694486528</v>
      </c>
      <c r="AF194" s="73"/>
      <c r="AG194" s="73">
        <v>192</v>
      </c>
      <c r="AH194" s="74">
        <f t="shared" si="16"/>
        <v>1199486.455154228</v>
      </c>
      <c r="AI194" s="72"/>
      <c r="AJ194" s="73">
        <v>192</v>
      </c>
      <c r="AK194" s="74">
        <f t="shared" si="17"/>
        <v>973411.88896849158</v>
      </c>
    </row>
    <row r="195" spans="15:37" x14ac:dyDescent="0.2">
      <c r="O195" s="9"/>
      <c r="P195" s="10"/>
      <c r="Q195" s="9"/>
      <c r="R195" s="73">
        <v>193</v>
      </c>
      <c r="S195" s="74">
        <f>(1+($C$10^1/12))*S194</f>
        <v>1945108.8575329771</v>
      </c>
      <c r="T195" s="73"/>
      <c r="U195" s="73">
        <v>193</v>
      </c>
      <c r="V195" s="74">
        <f t="shared" si="12"/>
        <v>1417384.2531287149</v>
      </c>
      <c r="W195" s="73"/>
      <c r="X195" s="73">
        <v>193</v>
      </c>
      <c r="Y195" s="74">
        <f t="shared" si="13"/>
        <v>1561335.3482676754</v>
      </c>
      <c r="Z195" s="73"/>
      <c r="AA195" s="73">
        <v>193</v>
      </c>
      <c r="AB195" s="74">
        <f t="shared" si="14"/>
        <v>1035745.9560755485</v>
      </c>
      <c r="AC195" s="72"/>
      <c r="AD195" s="73">
        <v>193</v>
      </c>
      <c r="AE195" s="74">
        <f t="shared" si="15"/>
        <v>218125.25544590625</v>
      </c>
      <c r="AF195" s="73"/>
      <c r="AG195" s="73">
        <v>193</v>
      </c>
      <c r="AH195" s="74">
        <f t="shared" si="16"/>
        <v>1208175.7349497746</v>
      </c>
      <c r="AI195" s="72"/>
      <c r="AJ195" s="73">
        <v>193</v>
      </c>
      <c r="AK195" s="74">
        <f t="shared" si="17"/>
        <v>979397.56090907368</v>
      </c>
    </row>
    <row r="196" spans="15:37" x14ac:dyDescent="0.2">
      <c r="O196" s="9"/>
      <c r="P196" s="10"/>
      <c r="Q196" s="9"/>
      <c r="R196" s="73">
        <v>194</v>
      </c>
      <c r="S196" s="74">
        <f>(1+($C$10^1/12))*S195</f>
        <v>1964039.6294889166</v>
      </c>
      <c r="T196" s="73"/>
      <c r="U196" s="73">
        <v>194</v>
      </c>
      <c r="V196" s="74">
        <f t="shared" si="12"/>
        <v>1428833.8476908822</v>
      </c>
      <c r="W196" s="73"/>
      <c r="X196" s="73">
        <v>194</v>
      </c>
      <c r="Y196" s="74">
        <f t="shared" si="13"/>
        <v>1574736.8100069731</v>
      </c>
      <c r="Z196" s="73"/>
      <c r="AA196" s="73">
        <v>194</v>
      </c>
      <c r="AB196" s="74">
        <f t="shared" si="14"/>
        <v>1042417.0231543051</v>
      </c>
      <c r="AC196" s="72"/>
      <c r="AD196" s="73">
        <v>194</v>
      </c>
      <c r="AE196" s="74">
        <f t="shared" si="15"/>
        <v>217765.3487744205</v>
      </c>
      <c r="AF196" s="73"/>
      <c r="AG196" s="73">
        <v>194</v>
      </c>
      <c r="AH196" s="74">
        <f t="shared" si="16"/>
        <v>1216927.9613363734</v>
      </c>
      <c r="AI196" s="72"/>
      <c r="AJ196" s="73">
        <v>194</v>
      </c>
      <c r="AK196" s="74">
        <f t="shared" si="17"/>
        <v>985420.03974403033</v>
      </c>
    </row>
    <row r="197" spans="15:37" x14ac:dyDescent="0.2">
      <c r="O197" s="9"/>
      <c r="P197" s="10"/>
      <c r="Q197" s="9"/>
      <c r="R197" s="73">
        <v>195</v>
      </c>
      <c r="S197" s="74">
        <f>(1+($C$10^1/12))*S196</f>
        <v>1983154.6451829174</v>
      </c>
      <c r="T197" s="73"/>
      <c r="U197" s="73">
        <v>195</v>
      </c>
      <c r="V197" s="74">
        <f t="shared" ref="V197:V242" si="18">(1+($C$11^1/12))*V196</f>
        <v>1440375.931791683</v>
      </c>
      <c r="W197" s="73"/>
      <c r="X197" s="73">
        <v>195</v>
      </c>
      <c r="Y197" s="74">
        <f t="shared" ref="Y197:Y242" si="19">(1+($C$12^1/12))*Y196</f>
        <v>1588253.3009595331</v>
      </c>
      <c r="Z197" s="73"/>
      <c r="AA197" s="73">
        <v>195</v>
      </c>
      <c r="AB197" s="74">
        <f t="shared" ref="AB197:AB242" si="20">(1+($C$13^1/12))*AB196</f>
        <v>1049131.0574642713</v>
      </c>
      <c r="AC197" s="72"/>
      <c r="AD197" s="73">
        <v>195</v>
      </c>
      <c r="AE197" s="74">
        <f t="shared" ref="AE197:AE242" si="21">(1+($C$14^1/12))*AE196</f>
        <v>217406.03594894271</v>
      </c>
      <c r="AF197" s="73"/>
      <c r="AG197" s="73">
        <v>195</v>
      </c>
      <c r="AH197" s="74">
        <f t="shared" ref="AH197:AH242" si="22">(1+($C$15^1/12))*AH196</f>
        <v>1225743.5903096211</v>
      </c>
      <c r="AI197" s="72"/>
      <c r="AJ197" s="73">
        <v>195</v>
      </c>
      <c r="AK197" s="74">
        <f t="shared" ref="AK197:AK242" si="23">(1+($C$16^1/12))*AK196</f>
        <v>991479.55180508969</v>
      </c>
    </row>
    <row r="198" spans="15:37" x14ac:dyDescent="0.2">
      <c r="O198" s="9"/>
      <c r="P198" s="10"/>
      <c r="Q198" s="9"/>
      <c r="R198" s="73">
        <v>196</v>
      </c>
      <c r="S198" s="74">
        <f>(1+($C$10^1/12))*S197</f>
        <v>2002455.6977671599</v>
      </c>
      <c r="T198" s="73"/>
      <c r="U198" s="73">
        <v>196</v>
      </c>
      <c r="V198" s="74">
        <f t="shared" si="18"/>
        <v>1452011.2525592977</v>
      </c>
      <c r="W198" s="73"/>
      <c r="X198" s="73">
        <v>196</v>
      </c>
      <c r="Y198" s="74">
        <f t="shared" si="19"/>
        <v>1601885.8084594358</v>
      </c>
      <c r="Z198" s="73"/>
      <c r="AA198" s="73">
        <v>196</v>
      </c>
      <c r="AB198" s="74">
        <f t="shared" si="20"/>
        <v>1055888.3357502224</v>
      </c>
      <c r="AC198" s="72"/>
      <c r="AD198" s="73">
        <v>196</v>
      </c>
      <c r="AE198" s="74">
        <f t="shared" si="21"/>
        <v>217047.31598962695</v>
      </c>
      <c r="AF198" s="73"/>
      <c r="AG198" s="73">
        <v>196</v>
      </c>
      <c r="AH198" s="74">
        <f t="shared" si="22"/>
        <v>1234623.0811684225</v>
      </c>
      <c r="AI198" s="72"/>
      <c r="AJ198" s="73">
        <v>196</v>
      </c>
      <c r="AK198" s="74">
        <f t="shared" si="23"/>
        <v>997576.32481573115</v>
      </c>
    </row>
    <row r="199" spans="15:37" x14ac:dyDescent="0.2">
      <c r="O199" s="9"/>
      <c r="P199" s="10"/>
      <c r="Q199" s="9"/>
      <c r="R199" s="73">
        <v>197</v>
      </c>
      <c r="S199" s="74">
        <f>(1+($C$10^1/12))*S198</f>
        <v>2021944.5978456787</v>
      </c>
      <c r="T199" s="73"/>
      <c r="U199" s="73">
        <v>197</v>
      </c>
      <c r="V199" s="74">
        <f t="shared" si="18"/>
        <v>1463740.5631571903</v>
      </c>
      <c r="W199" s="73"/>
      <c r="X199" s="73">
        <v>197</v>
      </c>
      <c r="Y199" s="74">
        <f t="shared" si="19"/>
        <v>1615635.3283153793</v>
      </c>
      <c r="Z199" s="73"/>
      <c r="AA199" s="73">
        <v>197</v>
      </c>
      <c r="AB199" s="74">
        <f t="shared" si="20"/>
        <v>1062689.1365394003</v>
      </c>
      <c r="AC199" s="72"/>
      <c r="AD199" s="73">
        <v>197</v>
      </c>
      <c r="AE199" s="74">
        <f t="shared" si="21"/>
        <v>216689.18791824405</v>
      </c>
      <c r="AF199" s="73"/>
      <c r="AG199" s="73">
        <v>197</v>
      </c>
      <c r="AH199" s="74">
        <f t="shared" si="22"/>
        <v>1243566.8965389202</v>
      </c>
      <c r="AI199" s="72"/>
      <c r="AJ199" s="73">
        <v>197</v>
      </c>
      <c r="AK199" s="74">
        <f t="shared" si="23"/>
        <v>1003710.5878997438</v>
      </c>
    </row>
    <row r="200" spans="15:37" x14ac:dyDescent="0.2">
      <c r="O200" s="9"/>
      <c r="P200" s="10"/>
      <c r="Q200" s="9"/>
      <c r="R200" s="73">
        <v>198</v>
      </c>
      <c r="S200" s="74">
        <f>(1+($C$10^1/12))*S199</f>
        <v>2041623.1736442116</v>
      </c>
      <c r="T200" s="73"/>
      <c r="U200" s="73">
        <v>198</v>
      </c>
      <c r="V200" s="74">
        <f t="shared" si="18"/>
        <v>1475564.6228328599</v>
      </c>
      <c r="W200" s="73"/>
      <c r="X200" s="73">
        <v>198</v>
      </c>
      <c r="Y200" s="74">
        <f t="shared" si="19"/>
        <v>1629502.8648834198</v>
      </c>
      <c r="Z200" s="73"/>
      <c r="AA200" s="73">
        <v>198</v>
      </c>
      <c r="AB200" s="74">
        <f t="shared" si="20"/>
        <v>1069533.7401529944</v>
      </c>
      <c r="AC200" s="72"/>
      <c r="AD200" s="73">
        <v>198</v>
      </c>
      <c r="AE200" s="74">
        <f t="shared" si="21"/>
        <v>216331.65075817893</v>
      </c>
      <c r="AF200" s="73"/>
      <c r="AG200" s="73">
        <v>198</v>
      </c>
      <c r="AH200" s="74">
        <f t="shared" si="22"/>
        <v>1252575.5023985978</v>
      </c>
      <c r="AI200" s="72"/>
      <c r="AJ200" s="73">
        <v>198</v>
      </c>
      <c r="AK200" s="74">
        <f t="shared" si="23"/>
        <v>1009882.5715898373</v>
      </c>
    </row>
    <row r="201" spans="15:37" x14ac:dyDescent="0.2">
      <c r="O201" s="9"/>
      <c r="P201" s="10"/>
      <c r="Q201" s="9"/>
      <c r="R201" s="73">
        <v>199</v>
      </c>
      <c r="S201" s="74">
        <f>(1+($C$10^1/12))*S200</f>
        <v>2061493.2711817038</v>
      </c>
      <c r="T201" s="73"/>
      <c r="U201" s="73">
        <v>199</v>
      </c>
      <c r="V201" s="74">
        <f t="shared" si="18"/>
        <v>1487484.196966988</v>
      </c>
      <c r="W201" s="73"/>
      <c r="X201" s="73">
        <v>199</v>
      </c>
      <c r="Y201" s="74">
        <f t="shared" si="19"/>
        <v>1643489.431140336</v>
      </c>
      <c r="Z201" s="73"/>
      <c r="AA201" s="73">
        <v>199</v>
      </c>
      <c r="AB201" s="74">
        <f t="shared" si="20"/>
        <v>1076422.4287176963</v>
      </c>
      <c r="AC201" s="72"/>
      <c r="AD201" s="73">
        <v>199</v>
      </c>
      <c r="AE201" s="74">
        <f t="shared" si="21"/>
        <v>215974.70353442794</v>
      </c>
      <c r="AF201" s="73"/>
      <c r="AG201" s="73">
        <v>199</v>
      </c>
      <c r="AH201" s="74">
        <f t="shared" si="22"/>
        <v>1261649.368100557</v>
      </c>
      <c r="AI201" s="72"/>
      <c r="AJ201" s="73">
        <v>199</v>
      </c>
      <c r="AK201" s="74">
        <f t="shared" si="23"/>
        <v>1016092.5078363052</v>
      </c>
    </row>
    <row r="202" spans="15:37" x14ac:dyDescent="0.2">
      <c r="O202" s="9"/>
      <c r="P202" s="10"/>
      <c r="Q202" s="9"/>
      <c r="R202" s="73">
        <v>200</v>
      </c>
      <c r="S202" s="74">
        <f>(1+($C$10^1/12))*S201</f>
        <v>2081556.7544434795</v>
      </c>
      <c r="T202" s="73"/>
      <c r="U202" s="73">
        <v>200</v>
      </c>
      <c r="V202" s="74">
        <f t="shared" si="18"/>
        <v>1499500.0571229823</v>
      </c>
      <c r="W202" s="73"/>
      <c r="X202" s="73">
        <v>200</v>
      </c>
      <c r="Y202" s="74">
        <f t="shared" si="19"/>
        <v>1657596.0487576239</v>
      </c>
      <c r="Z202" s="73"/>
      <c r="AA202" s="73">
        <v>200</v>
      </c>
      <c r="AB202" s="74">
        <f t="shared" si="20"/>
        <v>1083355.4861773287</v>
      </c>
      <c r="AC202" s="72"/>
      <c r="AD202" s="73">
        <v>200</v>
      </c>
      <c r="AE202" s="74">
        <f t="shared" si="21"/>
        <v>215618.34527359612</v>
      </c>
      <c r="AF202" s="73"/>
      <c r="AG202" s="73">
        <v>200</v>
      </c>
      <c r="AH202" s="74">
        <f t="shared" si="22"/>
        <v>1270788.9663979721</v>
      </c>
      <c r="AI202" s="72"/>
      <c r="AJ202" s="73">
        <v>200</v>
      </c>
      <c r="AK202" s="74">
        <f t="shared" si="23"/>
        <v>1022340.6300157419</v>
      </c>
    </row>
    <row r="203" spans="15:37" x14ac:dyDescent="0.2">
      <c r="O203" s="9"/>
      <c r="P203" s="10"/>
      <c r="Q203" s="9"/>
      <c r="R203" s="73">
        <v>201</v>
      </c>
      <c r="S203" s="74">
        <f>(1+($C$10^1/12))*S202</f>
        <v>2101815.5055561005</v>
      </c>
      <c r="T203" s="73"/>
      <c r="U203" s="73">
        <v>201</v>
      </c>
      <c r="V203" s="74">
        <f t="shared" si="18"/>
        <v>1511612.9810969203</v>
      </c>
      <c r="W203" s="73"/>
      <c r="X203" s="73">
        <v>201</v>
      </c>
      <c r="Y203" s="74">
        <f t="shared" si="19"/>
        <v>1671823.748176127</v>
      </c>
      <c r="Z203" s="73"/>
      <c r="AA203" s="73">
        <v>201</v>
      </c>
      <c r="AB203" s="74">
        <f t="shared" si="20"/>
        <v>1090333.1983045491</v>
      </c>
      <c r="AC203" s="72"/>
      <c r="AD203" s="73">
        <v>201</v>
      </c>
      <c r="AE203" s="74">
        <f t="shared" si="21"/>
        <v>215262.57500389469</v>
      </c>
      <c r="AF203" s="73"/>
      <c r="AG203" s="73">
        <v>201</v>
      </c>
      <c r="AH203" s="74">
        <f t="shared" si="22"/>
        <v>1279994.77346872</v>
      </c>
      <c r="AI203" s="72"/>
      <c r="AJ203" s="73">
        <v>201</v>
      </c>
      <c r="AK203" s="74">
        <f t="shared" si="23"/>
        <v>1028627.1729398137</v>
      </c>
    </row>
    <row r="204" spans="15:37" x14ac:dyDescent="0.2">
      <c r="O204" s="9"/>
      <c r="P204" s="10"/>
      <c r="Q204" s="9"/>
      <c r="R204" s="73">
        <v>202</v>
      </c>
      <c r="S204" s="74">
        <f>(1+($C$10^1/12))*S203</f>
        <v>2122271.424963925</v>
      </c>
      <c r="T204" s="73"/>
      <c r="U204" s="73">
        <v>202</v>
      </c>
      <c r="V204" s="74">
        <f t="shared" si="18"/>
        <v>1523823.7529678966</v>
      </c>
      <c r="W204" s="73"/>
      <c r="X204" s="73">
        <v>202</v>
      </c>
      <c r="Y204" s="74">
        <f t="shared" si="19"/>
        <v>1686173.5686813055</v>
      </c>
      <c r="Z204" s="73"/>
      <c r="AA204" s="73">
        <v>202</v>
      </c>
      <c r="AB204" s="74">
        <f t="shared" si="20"/>
        <v>1097355.8527126289</v>
      </c>
      <c r="AC204" s="72"/>
      <c r="AD204" s="73">
        <v>202</v>
      </c>
      <c r="AE204" s="74">
        <f t="shared" si="21"/>
        <v>214907.39175513826</v>
      </c>
      <c r="AF204" s="73"/>
      <c r="AG204" s="73">
        <v>202</v>
      </c>
      <c r="AH204" s="74">
        <f t="shared" si="22"/>
        <v>1289267.2689401899</v>
      </c>
      <c r="AI204" s="72"/>
      <c r="AJ204" s="73">
        <v>202</v>
      </c>
      <c r="AK204" s="74">
        <f t="shared" si="23"/>
        <v>1034952.3728640828</v>
      </c>
    </row>
    <row r="205" spans="15:37" x14ac:dyDescent="0.2">
      <c r="O205" s="9"/>
      <c r="P205" s="10"/>
      <c r="Q205" s="9"/>
      <c r="R205" s="73">
        <v>203</v>
      </c>
      <c r="S205" s="74">
        <f>(1+($C$10^1/12))*S204</f>
        <v>2142926.4316073861</v>
      </c>
      <c r="T205" s="73"/>
      <c r="U205" s="73">
        <v>203</v>
      </c>
      <c r="V205" s="74">
        <f t="shared" si="18"/>
        <v>1536133.1631487773</v>
      </c>
      <c r="W205" s="73"/>
      <c r="X205" s="73">
        <v>203</v>
      </c>
      <c r="Y205" s="74">
        <f t="shared" si="19"/>
        <v>1700646.5584791536</v>
      </c>
      <c r="Z205" s="73"/>
      <c r="AA205" s="73">
        <v>203</v>
      </c>
      <c r="AB205" s="74">
        <f t="shared" si="20"/>
        <v>1104423.7388673087</v>
      </c>
      <c r="AC205" s="72"/>
      <c r="AD205" s="73">
        <v>203</v>
      </c>
      <c r="AE205" s="74">
        <f t="shared" si="21"/>
        <v>214552.79455874229</v>
      </c>
      <c r="AF205" s="73"/>
      <c r="AG205" s="73">
        <v>203</v>
      </c>
      <c r="AH205" s="74">
        <f t="shared" si="22"/>
        <v>1298606.9359142708</v>
      </c>
      <c r="AI205" s="72"/>
      <c r="AJ205" s="73">
        <v>203</v>
      </c>
      <c r="AK205" s="74">
        <f t="shared" si="23"/>
        <v>1041316.4674968862</v>
      </c>
    </row>
    <row r="206" spans="15:37" x14ac:dyDescent="0.2">
      <c r="O206" s="9"/>
      <c r="P206" s="10"/>
      <c r="Q206" s="9"/>
      <c r="R206" s="73">
        <v>204</v>
      </c>
      <c r="S206" s="74">
        <f>(1+($C$10^1/12))*S205</f>
        <v>2163782.4631030047</v>
      </c>
      <c r="T206" s="73"/>
      <c r="U206" s="73">
        <v>204</v>
      </c>
      <c r="V206" s="74">
        <f t="shared" si="18"/>
        <v>1548542.0084373639</v>
      </c>
      <c r="W206" s="73"/>
      <c r="X206" s="73">
        <v>204</v>
      </c>
      <c r="Y206" s="74">
        <f t="shared" si="19"/>
        <v>1715243.7747727663</v>
      </c>
      <c r="Z206" s="73"/>
      <c r="AA206" s="73">
        <v>204</v>
      </c>
      <c r="AB206" s="74">
        <f t="shared" si="20"/>
        <v>1111537.1480987298</v>
      </c>
      <c r="AC206" s="72"/>
      <c r="AD206" s="73">
        <v>204</v>
      </c>
      <c r="AE206" s="74">
        <f t="shared" si="21"/>
        <v>214198.78244772035</v>
      </c>
      <c r="AF206" s="73"/>
      <c r="AG206" s="73">
        <v>204</v>
      </c>
      <c r="AH206" s="74">
        <f t="shared" si="22"/>
        <v>1308014.2609925233</v>
      </c>
      <c r="AI206" s="72"/>
      <c r="AJ206" s="73">
        <v>204</v>
      </c>
      <c r="AK206" s="74">
        <f t="shared" si="23"/>
        <v>1047719.6960082691</v>
      </c>
    </row>
    <row r="207" spans="15:37" x14ac:dyDescent="0.2">
      <c r="O207" s="9"/>
      <c r="P207" s="10"/>
      <c r="Q207" s="9"/>
      <c r="R207" s="73">
        <v>205</v>
      </c>
      <c r="S207" s="74">
        <f>(1+($C$10^1/12))*S206</f>
        <v>2184841.4759251545</v>
      </c>
      <c r="T207" s="73"/>
      <c r="U207" s="73">
        <v>205</v>
      </c>
      <c r="V207" s="74">
        <f t="shared" si="18"/>
        <v>1561051.0920679707</v>
      </c>
      <c r="W207" s="73"/>
      <c r="X207" s="73">
        <v>205</v>
      </c>
      <c r="Y207" s="74">
        <f t="shared" si="19"/>
        <v>1729966.2838395659</v>
      </c>
      <c r="Z207" s="73"/>
      <c r="AA207" s="73">
        <v>205</v>
      </c>
      <c r="AB207" s="74">
        <f t="shared" si="20"/>
        <v>1118696.3736134423</v>
      </c>
      <c r="AC207" s="72"/>
      <c r="AD207" s="73">
        <v>205</v>
      </c>
      <c r="AE207" s="74">
        <f t="shared" si="21"/>
        <v>213845.35445668161</v>
      </c>
      <c r="AF207" s="73"/>
      <c r="AG207" s="73">
        <v>205</v>
      </c>
      <c r="AH207" s="74">
        <f t="shared" si="22"/>
        <v>1317489.7343015301</v>
      </c>
      <c r="AI207" s="72"/>
      <c r="AJ207" s="73">
        <v>205</v>
      </c>
      <c r="AK207" s="74">
        <f t="shared" si="23"/>
        <v>1054162.2990389732</v>
      </c>
    </row>
    <row r="208" spans="15:37" x14ac:dyDescent="0.2">
      <c r="O208" s="9"/>
      <c r="P208" s="10"/>
      <c r="Q208" s="9"/>
      <c r="R208" s="73">
        <v>206</v>
      </c>
      <c r="S208" s="74">
        <f>(1+($C$10^1/12))*S207</f>
        <v>2206105.4455895959</v>
      </c>
      <c r="T208" s="73"/>
      <c r="U208" s="73">
        <v>206</v>
      </c>
      <c r="V208" s="74">
        <f t="shared" si="18"/>
        <v>1573661.2237634184</v>
      </c>
      <c r="W208" s="73"/>
      <c r="X208" s="73">
        <v>206</v>
      </c>
      <c r="Y208" s="74">
        <f t="shared" si="19"/>
        <v>1744815.161109189</v>
      </c>
      <c r="Z208" s="73"/>
      <c r="AA208" s="73">
        <v>206</v>
      </c>
      <c r="AB208" s="74">
        <f t="shared" si="20"/>
        <v>1125901.7105064907</v>
      </c>
      <c r="AC208" s="72"/>
      <c r="AD208" s="73">
        <v>206</v>
      </c>
      <c r="AE208" s="74">
        <f t="shared" si="21"/>
        <v>213492.50962182807</v>
      </c>
      <c r="AF208" s="73"/>
      <c r="AG208" s="73">
        <v>206</v>
      </c>
      <c r="AH208" s="74">
        <f t="shared" si="22"/>
        <v>1327033.8495184327</v>
      </c>
      <c r="AI208" s="72"/>
      <c r="AJ208" s="73">
        <v>206</v>
      </c>
      <c r="AK208" s="74">
        <f t="shared" si="23"/>
        <v>1060644.5187094803</v>
      </c>
    </row>
    <row r="209" spans="15:37" x14ac:dyDescent="0.2">
      <c r="O209" s="9"/>
      <c r="P209" s="10"/>
      <c r="Q209" s="9"/>
      <c r="R209" s="73">
        <v>207</v>
      </c>
      <c r="S209" s="74">
        <f>(1+($C$10^1/12))*S208</f>
        <v>2227576.3668387965</v>
      </c>
      <c r="T209" s="73"/>
      <c r="U209" s="73">
        <v>207</v>
      </c>
      <c r="V209" s="74">
        <f t="shared" si="18"/>
        <v>1586373.2197874486</v>
      </c>
      <c r="W209" s="73"/>
      <c r="X209" s="73">
        <v>207</v>
      </c>
      <c r="Y209" s="74">
        <f t="shared" si="19"/>
        <v>1759791.491242043</v>
      </c>
      <c r="Z209" s="73"/>
      <c r="AA209" s="73">
        <v>207</v>
      </c>
      <c r="AB209" s="74">
        <f t="shared" si="20"/>
        <v>1133153.4557735778</v>
      </c>
      <c r="AC209" s="72"/>
      <c r="AD209" s="73">
        <v>207</v>
      </c>
      <c r="AE209" s="74">
        <f t="shared" si="21"/>
        <v>213140.24698095204</v>
      </c>
      <c r="AF209" s="73"/>
      <c r="AG209" s="73">
        <v>207</v>
      </c>
      <c r="AH209" s="74">
        <f t="shared" si="22"/>
        <v>1336647.1038966526</v>
      </c>
      <c r="AI209" s="72"/>
      <c r="AJ209" s="73">
        <v>207</v>
      </c>
      <c r="AK209" s="74">
        <f t="shared" si="23"/>
        <v>1067166.5986291114</v>
      </c>
    </row>
    <row r="210" spans="15:37" x14ac:dyDescent="0.2">
      <c r="O210" s="9"/>
      <c r="P210" s="10"/>
      <c r="Q210" s="9"/>
      <c r="R210" s="73">
        <v>208</v>
      </c>
      <c r="S210" s="74">
        <f>(1+($C$10^1/12))*S209</f>
        <v>2249256.253829055</v>
      </c>
      <c r="T210" s="73"/>
      <c r="U210" s="73">
        <v>208</v>
      </c>
      <c r="V210" s="74">
        <f t="shared" si="18"/>
        <v>1599187.902997561</v>
      </c>
      <c r="W210" s="73"/>
      <c r="X210" s="73">
        <v>208</v>
      </c>
      <c r="Y210" s="74">
        <f t="shared" si="19"/>
        <v>1774896.3682085373</v>
      </c>
      <c r="Z210" s="73"/>
      <c r="AA210" s="73">
        <v>208</v>
      </c>
      <c r="AB210" s="74">
        <f t="shared" si="20"/>
        <v>1140451.9083233059</v>
      </c>
      <c r="AC210" s="72"/>
      <c r="AD210" s="73">
        <v>208</v>
      </c>
      <c r="AE210" s="74">
        <f t="shared" si="21"/>
        <v>212788.56557343347</v>
      </c>
      <c r="AF210" s="73"/>
      <c r="AG210" s="73">
        <v>208</v>
      </c>
      <c r="AH210" s="74">
        <f t="shared" si="22"/>
        <v>1346329.9982917972</v>
      </c>
      <c r="AI210" s="72"/>
      <c r="AJ210" s="73">
        <v>208</v>
      </c>
      <c r="AK210" s="74">
        <f t="shared" si="23"/>
        <v>1073728.7839051816</v>
      </c>
    </row>
    <row r="211" spans="15:37" x14ac:dyDescent="0.2">
      <c r="O211" s="9"/>
      <c r="P211" s="10"/>
      <c r="Q211" s="9"/>
      <c r="R211" s="73">
        <v>209</v>
      </c>
      <c r="S211" s="74">
        <f>(1+($C$10^1/12))*S210</f>
        <v>2271147.1403194461</v>
      </c>
      <c r="T211" s="73"/>
      <c r="U211" s="73">
        <v>209</v>
      </c>
      <c r="V211" s="74">
        <f t="shared" si="18"/>
        <v>1612106.1028982776</v>
      </c>
      <c r="W211" s="73"/>
      <c r="X211" s="73">
        <v>209</v>
      </c>
      <c r="Y211" s="74">
        <f t="shared" si="19"/>
        <v>1790130.895368994</v>
      </c>
      <c r="Z211" s="73"/>
      <c r="AA211" s="73">
        <v>209</v>
      </c>
      <c r="AB211" s="74">
        <f t="shared" si="20"/>
        <v>1147797.3689894981</v>
      </c>
      <c r="AC211" s="72"/>
      <c r="AD211" s="73">
        <v>209</v>
      </c>
      <c r="AE211" s="74">
        <f t="shared" si="21"/>
        <v>212437.46444023729</v>
      </c>
      <c r="AF211" s="73"/>
      <c r="AG211" s="73">
        <v>209</v>
      </c>
      <c r="AH211" s="74">
        <f t="shared" si="22"/>
        <v>1356083.037187756</v>
      </c>
      <c r="AI211" s="72"/>
      <c r="AJ211" s="73">
        <v>209</v>
      </c>
      <c r="AK211" s="74">
        <f t="shared" si="23"/>
        <v>1080331.3211522119</v>
      </c>
    </row>
    <row r="212" spans="15:37" x14ac:dyDescent="0.2">
      <c r="O212" s="9"/>
      <c r="P212" s="10"/>
      <c r="Q212" s="9"/>
      <c r="R212" s="73">
        <v>210</v>
      </c>
      <c r="S212" s="74">
        <f>(1+($C$10^1/12))*S211</f>
        <v>2293251.0798626048</v>
      </c>
      <c r="T212" s="73"/>
      <c r="U212" s="73">
        <v>210</v>
      </c>
      <c r="V212" s="74">
        <f t="shared" si="18"/>
        <v>1625128.6556948372</v>
      </c>
      <c r="W212" s="73"/>
      <c r="X212" s="73">
        <v>210</v>
      </c>
      <c r="Y212" s="74">
        <f t="shared" si="19"/>
        <v>1805496.1855542446</v>
      </c>
      <c r="Z212" s="73"/>
      <c r="AA212" s="73">
        <v>210</v>
      </c>
      <c r="AB212" s="74">
        <f t="shared" si="20"/>
        <v>1155190.1405435978</v>
      </c>
      <c r="AC212" s="72"/>
      <c r="AD212" s="73">
        <v>210</v>
      </c>
      <c r="AE212" s="74">
        <f t="shared" si="21"/>
        <v>212086.9426239109</v>
      </c>
      <c r="AF212" s="73"/>
      <c r="AG212" s="73">
        <v>210</v>
      </c>
      <c r="AH212" s="74">
        <f t="shared" si="22"/>
        <v>1365906.7287229837</v>
      </c>
      <c r="AI212" s="72"/>
      <c r="AJ212" s="73">
        <v>210</v>
      </c>
      <c r="AK212" s="74">
        <f t="shared" si="23"/>
        <v>1086974.4585011969</v>
      </c>
    </row>
    <row r="213" spans="15:37" x14ac:dyDescent="0.2">
      <c r="O213" s="9"/>
      <c r="P213" s="10"/>
      <c r="Q213" s="9"/>
      <c r="R213" s="73">
        <v>211</v>
      </c>
      <c r="S213" s="74">
        <f>(1+($C$10^1/12))*S212</f>
        <v>2315570.1459973673</v>
      </c>
      <c r="T213" s="73"/>
      <c r="U213" s="73">
        <v>211</v>
      </c>
      <c r="V213" s="74">
        <f t="shared" si="18"/>
        <v>1638256.4043473236</v>
      </c>
      <c r="W213" s="73"/>
      <c r="X213" s="73">
        <v>211</v>
      </c>
      <c r="Y213" s="74">
        <f t="shared" si="19"/>
        <v>1820993.3611469185</v>
      </c>
      <c r="Z213" s="73"/>
      <c r="AA213" s="73">
        <v>211</v>
      </c>
      <c r="AB213" s="74">
        <f t="shared" si="20"/>
        <v>1162630.5277071488</v>
      </c>
      <c r="AC213" s="72"/>
      <c r="AD213" s="73">
        <v>211</v>
      </c>
      <c r="AE213" s="74">
        <f t="shared" si="21"/>
        <v>211736.99916858145</v>
      </c>
      <c r="AF213" s="73"/>
      <c r="AG213" s="73">
        <v>211</v>
      </c>
      <c r="AH213" s="74">
        <f t="shared" si="22"/>
        <v>1375801.5847169745</v>
      </c>
      <c r="AI213" s="72"/>
      <c r="AJ213" s="73">
        <v>211</v>
      </c>
      <c r="AK213" s="74">
        <f t="shared" si="23"/>
        <v>1093658.4456089304</v>
      </c>
    </row>
    <row r="214" spans="15:37" x14ac:dyDescent="0.2">
      <c r="O214" s="9"/>
      <c r="P214" s="10"/>
      <c r="Q214" s="9"/>
      <c r="R214" s="73">
        <v>212</v>
      </c>
      <c r="S214" s="74">
        <f>(1+($C$10^1/12))*S213</f>
        <v>2338106.4324432868</v>
      </c>
      <c r="T214" s="73"/>
      <c r="U214" s="73">
        <v>212</v>
      </c>
      <c r="V214" s="74">
        <f t="shared" si="18"/>
        <v>1651490.1986252312</v>
      </c>
      <c r="W214" s="73"/>
      <c r="X214" s="73">
        <v>212</v>
      </c>
      <c r="Y214" s="74">
        <f t="shared" si="19"/>
        <v>1836623.5541634297</v>
      </c>
      <c r="Z214" s="73"/>
      <c r="AA214" s="73">
        <v>212</v>
      </c>
      <c r="AB214" s="74">
        <f t="shared" si="20"/>
        <v>1170118.8371643559</v>
      </c>
      <c r="AC214" s="72"/>
      <c r="AD214" s="73">
        <v>212</v>
      </c>
      <c r="AE214" s="74">
        <f t="shared" si="21"/>
        <v>211387.63311995327</v>
      </c>
      <c r="AF214" s="73"/>
      <c r="AG214" s="73">
        <v>212</v>
      </c>
      <c r="AH214" s="74">
        <f t="shared" si="22"/>
        <v>1385768.1206969286</v>
      </c>
      <c r="AI214" s="72"/>
      <c r="AJ214" s="73">
        <v>212</v>
      </c>
      <c r="AK214" s="74">
        <f t="shared" si="23"/>
        <v>1100383.5336673874</v>
      </c>
    </row>
    <row r="215" spans="15:37" x14ac:dyDescent="0.2">
      <c r="O215" s="9"/>
      <c r="P215" s="10"/>
      <c r="Q215" s="9"/>
      <c r="R215" s="73">
        <v>213</v>
      </c>
      <c r="S215" s="74">
        <f>(1+($C$10^1/12))*S214</f>
        <v>2360862.053297041</v>
      </c>
      <c r="T215" s="73"/>
      <c r="U215" s="73">
        <v>213</v>
      </c>
      <c r="V215" s="74">
        <f t="shared" si="18"/>
        <v>1664830.8951624706</v>
      </c>
      <c r="W215" s="73"/>
      <c r="X215" s="73">
        <v>213</v>
      </c>
      <c r="Y215" s="74">
        <f t="shared" si="19"/>
        <v>1852387.9063366659</v>
      </c>
      <c r="Z215" s="73"/>
      <c r="AA215" s="73">
        <v>213</v>
      </c>
      <c r="AB215" s="74">
        <f t="shared" si="20"/>
        <v>1177655.3775747253</v>
      </c>
      <c r="AC215" s="72"/>
      <c r="AD215" s="73">
        <v>213</v>
      </c>
      <c r="AE215" s="74">
        <f t="shared" si="21"/>
        <v>211038.84352530533</v>
      </c>
      <c r="AF215" s="73"/>
      <c r="AG215" s="73">
        <v>213</v>
      </c>
      <c r="AH215" s="74">
        <f t="shared" si="22"/>
        <v>1395806.8559246107</v>
      </c>
      <c r="AI215" s="72"/>
      <c r="AJ215" s="73">
        <v>213</v>
      </c>
      <c r="AK215" s="74">
        <f t="shared" si="23"/>
        <v>1107149.9754131639</v>
      </c>
    </row>
    <row r="216" spans="15:37" x14ac:dyDescent="0.2">
      <c r="O216" s="9"/>
      <c r="P216" s="10"/>
      <c r="Q216" s="9"/>
      <c r="R216" s="73">
        <v>214</v>
      </c>
      <c r="S216" s="74">
        <f>(1+($C$10^1/12))*S215</f>
        <v>2383839.1432307544</v>
      </c>
      <c r="T216" s="73"/>
      <c r="U216" s="73">
        <v>214</v>
      </c>
      <c r="V216" s="74">
        <f t="shared" si="18"/>
        <v>1678279.3575128207</v>
      </c>
      <c r="W216" s="73"/>
      <c r="X216" s="73">
        <v>214</v>
      </c>
      <c r="Y216" s="74">
        <f t="shared" si="19"/>
        <v>1868287.5691993891</v>
      </c>
      <c r="Z216" s="73"/>
      <c r="AA216" s="73">
        <v>214</v>
      </c>
      <c r="AB216" s="74">
        <f t="shared" si="20"/>
        <v>1185240.4595857877</v>
      </c>
      <c r="AC216" s="72"/>
      <c r="AD216" s="73">
        <v>214</v>
      </c>
      <c r="AE216" s="74">
        <f t="shared" si="21"/>
        <v>210690.62943348856</v>
      </c>
      <c r="AF216" s="73"/>
      <c r="AG216" s="73">
        <v>214</v>
      </c>
      <c r="AH216" s="74">
        <f t="shared" si="22"/>
        <v>1405918.3134234047</v>
      </c>
      <c r="AI216" s="72"/>
      <c r="AJ216" s="73">
        <v>214</v>
      </c>
      <c r="AK216" s="74">
        <f t="shared" si="23"/>
        <v>1113958.0251369753</v>
      </c>
    </row>
    <row r="217" spans="15:37" x14ac:dyDescent="0.2">
      <c r="O217" s="9"/>
      <c r="P217" s="10"/>
      <c r="Q217" s="9"/>
      <c r="R217" s="73">
        <v>215</v>
      </c>
      <c r="S217" s="74">
        <f>(1+($C$10^1/12))*S216</f>
        <v>2407039.8576922477</v>
      </c>
      <c r="T217" s="73"/>
      <c r="U217" s="73">
        <v>215</v>
      </c>
      <c r="V217" s="74">
        <f t="shared" si="18"/>
        <v>1691836.4562058253</v>
      </c>
      <c r="W217" s="73"/>
      <c r="X217" s="73">
        <v>215</v>
      </c>
      <c r="Y217" s="74">
        <f t="shared" si="19"/>
        <v>1884323.7041683507</v>
      </c>
      <c r="Z217" s="73"/>
      <c r="AA217" s="73">
        <v>215</v>
      </c>
      <c r="AB217" s="74">
        <f t="shared" si="20"/>
        <v>1192874.3958459031</v>
      </c>
      <c r="AC217" s="72"/>
      <c r="AD217" s="73">
        <v>215</v>
      </c>
      <c r="AE217" s="74">
        <f t="shared" si="21"/>
        <v>210342.98989492329</v>
      </c>
      <c r="AF217" s="73"/>
      <c r="AG217" s="73">
        <v>215</v>
      </c>
      <c r="AH217" s="74">
        <f t="shared" si="22"/>
        <v>1416103.0200055628</v>
      </c>
      <c r="AI217" s="72"/>
      <c r="AJ217" s="73">
        <v>215</v>
      </c>
      <c r="AK217" s="74">
        <f t="shared" si="23"/>
        <v>1120807.9386932135</v>
      </c>
    </row>
    <row r="218" spans="15:37" x14ac:dyDescent="0.2">
      <c r="O218" s="9"/>
      <c r="P218" s="10"/>
      <c r="Q218" s="9"/>
      <c r="R218" s="73">
        <v>216</v>
      </c>
      <c r="S218" s="74">
        <f>(1+($C$10^1/12))*S217</f>
        <v>2430466.3731072373</v>
      </c>
      <c r="T218" s="73"/>
      <c r="U218" s="73">
        <v>216</v>
      </c>
      <c r="V218" s="74">
        <f t="shared" si="18"/>
        <v>1705503.0688031446</v>
      </c>
      <c r="W218" s="73"/>
      <c r="X218" s="73">
        <v>216</v>
      </c>
      <c r="Y218" s="74">
        <f t="shared" si="19"/>
        <v>1900497.4826291292</v>
      </c>
      <c r="Z218" s="73"/>
      <c r="AA218" s="73">
        <v>216</v>
      </c>
      <c r="AB218" s="74">
        <f t="shared" si="20"/>
        <v>1200557.5010171472</v>
      </c>
      <c r="AC218" s="72"/>
      <c r="AD218" s="73">
        <v>216</v>
      </c>
      <c r="AE218" s="74">
        <f t="shared" si="21"/>
        <v>209995.92396159665</v>
      </c>
      <c r="AF218" s="73"/>
      <c r="AG218" s="73">
        <v>216</v>
      </c>
      <c r="AH218" s="74">
        <f t="shared" si="22"/>
        <v>1426361.5062996531</v>
      </c>
      <c r="AI218" s="72"/>
      <c r="AJ218" s="73">
        <v>216</v>
      </c>
      <c r="AK218" s="74">
        <f t="shared" si="23"/>
        <v>1127699.9735095613</v>
      </c>
    </row>
    <row r="219" spans="15:37" x14ac:dyDescent="0.2">
      <c r="O219" s="9"/>
      <c r="P219" s="10"/>
      <c r="Q219" s="9"/>
      <c r="R219" s="73">
        <v>217</v>
      </c>
      <c r="S219" s="74">
        <f>(1+($C$10^1/12))*S218</f>
        <v>2454120.8870835034</v>
      </c>
      <c r="T219" s="73"/>
      <c r="U219" s="73">
        <v>217</v>
      </c>
      <c r="V219" s="74">
        <f t="shared" si="18"/>
        <v>1719280.0799553597</v>
      </c>
      <c r="W219" s="73"/>
      <c r="X219" s="73">
        <v>217</v>
      </c>
      <c r="Y219" s="74">
        <f t="shared" si="19"/>
        <v>1916810.086021696</v>
      </c>
      <c r="Z219" s="73"/>
      <c r="AA219" s="73">
        <v>217</v>
      </c>
      <c r="AB219" s="74">
        <f t="shared" si="20"/>
        <v>1208290.0917882817</v>
      </c>
      <c r="AC219" s="72"/>
      <c r="AD219" s="73">
        <v>217</v>
      </c>
      <c r="AE219" s="74">
        <f t="shared" si="21"/>
        <v>209649.43068706</v>
      </c>
      <c r="AF219" s="73"/>
      <c r="AG219" s="73">
        <v>217</v>
      </c>
      <c r="AH219" s="74">
        <f t="shared" si="22"/>
        <v>1436694.3067782056</v>
      </c>
      <c r="AI219" s="72"/>
      <c r="AJ219" s="73">
        <v>217</v>
      </c>
      <c r="AK219" s="74">
        <f t="shared" si="23"/>
        <v>1134634.3885966672</v>
      </c>
    </row>
    <row r="220" spans="15:37" x14ac:dyDescent="0.2">
      <c r="O220" s="9"/>
      <c r="P220" s="10"/>
      <c r="Q220" s="9"/>
      <c r="R220" s="73">
        <v>218</v>
      </c>
      <c r="S220" s="74">
        <f>(1+($C$10^1/12))*S219</f>
        <v>2478005.6186170434</v>
      </c>
      <c r="T220" s="73"/>
      <c r="U220" s="73">
        <v>218</v>
      </c>
      <c r="V220" s="74">
        <f t="shared" si="18"/>
        <v>1733168.3814592371</v>
      </c>
      <c r="W220" s="73"/>
      <c r="X220" s="73">
        <v>218</v>
      </c>
      <c r="Y220" s="74">
        <f t="shared" si="19"/>
        <v>1933262.7059267156</v>
      </c>
      <c r="Z220" s="73"/>
      <c r="AA220" s="73">
        <v>218</v>
      </c>
      <c r="AB220" s="74">
        <f t="shared" si="20"/>
        <v>1216072.486887808</v>
      </c>
      <c r="AC220" s="72"/>
      <c r="AD220" s="73">
        <v>218</v>
      </c>
      <c r="AE220" s="74">
        <f t="shared" si="21"/>
        <v>209303.50912642633</v>
      </c>
      <c r="AF220" s="73"/>
      <c r="AG220" s="73">
        <v>218</v>
      </c>
      <c r="AH220" s="74">
        <f t="shared" si="22"/>
        <v>1447101.9597855581</v>
      </c>
      <c r="AI220" s="72"/>
      <c r="AJ220" s="73">
        <v>218</v>
      </c>
      <c r="AK220" s="74">
        <f t="shared" si="23"/>
        <v>1141611.4445578796</v>
      </c>
    </row>
    <row r="221" spans="15:37" x14ac:dyDescent="0.2">
      <c r="O221" s="9"/>
      <c r="P221" s="10"/>
      <c r="Q221" s="9"/>
      <c r="R221" s="73">
        <v>219</v>
      </c>
      <c r="S221" s="74">
        <f>(1+($C$10^1/12))*S220</f>
        <v>2502122.8083002334</v>
      </c>
      <c r="T221" s="73"/>
      <c r="U221" s="73">
        <v>219</v>
      </c>
      <c r="V221" s="74">
        <f t="shared" si="18"/>
        <v>1747168.8723154552</v>
      </c>
      <c r="W221" s="73"/>
      <c r="X221" s="73">
        <v>219</v>
      </c>
      <c r="Y221" s="74">
        <f t="shared" si="19"/>
        <v>1949856.5441525867</v>
      </c>
      <c r="Z221" s="73"/>
      <c r="AA221" s="73">
        <v>219</v>
      </c>
      <c r="AB221" s="74">
        <f t="shared" si="20"/>
        <v>1223905.0070971043</v>
      </c>
      <c r="AC221" s="72"/>
      <c r="AD221" s="73">
        <v>219</v>
      </c>
      <c r="AE221" s="74">
        <f t="shared" si="21"/>
        <v>208958.15833636772</v>
      </c>
      <c r="AF221" s="73"/>
      <c r="AG221" s="73">
        <v>219</v>
      </c>
      <c r="AH221" s="74">
        <f t="shared" si="22"/>
        <v>1457585.0075659046</v>
      </c>
      <c r="AI221" s="72"/>
      <c r="AJ221" s="73">
        <v>219</v>
      </c>
      <c r="AK221" s="74">
        <f t="shared" si="23"/>
        <v>1148631.4035990401</v>
      </c>
    </row>
    <row r="222" spans="15:37" x14ac:dyDescent="0.2">
      <c r="O222" s="9"/>
      <c r="P222" s="10"/>
      <c r="Q222" s="9"/>
      <c r="R222" s="73">
        <v>220</v>
      </c>
      <c r="S222" s="74">
        <f>(1+($C$10^1/12))*S221</f>
        <v>2526474.7185320151</v>
      </c>
      <c r="T222" s="73"/>
      <c r="U222" s="73">
        <v>220</v>
      </c>
      <c r="V222" s="74">
        <f t="shared" si="18"/>
        <v>1761282.4587867977</v>
      </c>
      <c r="W222" s="73"/>
      <c r="X222" s="73">
        <v>220</v>
      </c>
      <c r="Y222" s="74">
        <f t="shared" si="19"/>
        <v>1966592.8128232299</v>
      </c>
      <c r="Z222" s="73"/>
      <c r="AA222" s="73">
        <v>220</v>
      </c>
      <c r="AB222" s="74">
        <f t="shared" si="20"/>
        <v>1231787.9752636489</v>
      </c>
      <c r="AC222" s="72"/>
      <c r="AD222" s="73">
        <v>220</v>
      </c>
      <c r="AE222" s="74">
        <f t="shared" si="21"/>
        <v>208613.3773751127</v>
      </c>
      <c r="AF222" s="73"/>
      <c r="AG222" s="73">
        <v>220</v>
      </c>
      <c r="AH222" s="74">
        <f t="shared" si="22"/>
        <v>1468143.9962915466</v>
      </c>
      <c r="AI222" s="72"/>
      <c r="AJ222" s="73">
        <v>220</v>
      </c>
      <c r="AK222" s="74">
        <f t="shared" si="23"/>
        <v>1155694.5295383378</v>
      </c>
    </row>
    <row r="223" spans="15:37" x14ac:dyDescent="0.2">
      <c r="O223" s="9"/>
      <c r="P223" s="10"/>
      <c r="Q223" s="9"/>
      <c r="R223" s="73">
        <v>221</v>
      </c>
      <c r="S223" s="74">
        <f>(1+($C$10^1/12))*S222</f>
        <v>2551063.6337301279</v>
      </c>
      <c r="T223" s="73"/>
      <c r="U223" s="73">
        <v>221</v>
      </c>
      <c r="V223" s="74">
        <f t="shared" si="18"/>
        <v>1775510.0544568158</v>
      </c>
      <c r="W223" s="73"/>
      <c r="X223" s="73">
        <v>221</v>
      </c>
      <c r="Y223" s="74">
        <f t="shared" si="19"/>
        <v>1983472.7344666293</v>
      </c>
      <c r="Z223" s="73"/>
      <c r="AA223" s="73">
        <v>221</v>
      </c>
      <c r="AB223" s="74">
        <f t="shared" si="20"/>
        <v>1239721.716314326</v>
      </c>
      <c r="AC223" s="72"/>
      <c r="AD223" s="73">
        <v>221</v>
      </c>
      <c r="AE223" s="74">
        <f t="shared" si="21"/>
        <v>208269.16530244375</v>
      </c>
      <c r="AF223" s="73"/>
      <c r="AG223" s="73">
        <v>221</v>
      </c>
      <c r="AH223" s="74">
        <f t="shared" si="22"/>
        <v>1478779.4760913488</v>
      </c>
      <c r="AI223" s="72"/>
      <c r="AJ223" s="73">
        <v>221</v>
      </c>
      <c r="AK223" s="74">
        <f t="shared" si="23"/>
        <v>1162801.087816224</v>
      </c>
    </row>
    <row r="224" spans="15:37" x14ac:dyDescent="0.2">
      <c r="O224" s="9"/>
      <c r="P224" s="10"/>
      <c r="Q224" s="9"/>
      <c r="R224" s="73">
        <v>222</v>
      </c>
      <c r="S224" s="74">
        <f>(1+($C$10^1/12))*S223</f>
        <v>2575891.8605454061</v>
      </c>
      <c r="T224" s="73"/>
      <c r="U224" s="73">
        <v>222</v>
      </c>
      <c r="V224" s="74">
        <f t="shared" si="18"/>
        <v>1789852.5802889667</v>
      </c>
      <c r="W224" s="73"/>
      <c r="X224" s="73">
        <v>222</v>
      </c>
      <c r="Y224" s="74">
        <f t="shared" si="19"/>
        <v>2000497.5421041346</v>
      </c>
      <c r="Z224" s="73"/>
      <c r="AA224" s="73">
        <v>222</v>
      </c>
      <c r="AB224" s="74">
        <f t="shared" si="20"/>
        <v>1247706.5572688205</v>
      </c>
      <c r="AC224" s="72"/>
      <c r="AD224" s="73">
        <v>222</v>
      </c>
      <c r="AE224" s="74">
        <f t="shared" si="21"/>
        <v>207925.52117969471</v>
      </c>
      <c r="AF224" s="73"/>
      <c r="AG224" s="73">
        <v>222</v>
      </c>
      <c r="AH224" s="74">
        <f t="shared" si="22"/>
        <v>1489492.0010794005</v>
      </c>
      <c r="AI224" s="72"/>
      <c r="AJ224" s="73">
        <v>222</v>
      </c>
      <c r="AK224" s="74">
        <f t="shared" si="23"/>
        <v>1169951.3455053873</v>
      </c>
    </row>
    <row r="225" spans="15:37" x14ac:dyDescent="0.2">
      <c r="O225" s="9"/>
      <c r="P225" s="10"/>
      <c r="Q225" s="9"/>
      <c r="R225" s="73">
        <v>223</v>
      </c>
      <c r="S225" s="74">
        <f>(1+($C$10^1/12))*S224</f>
        <v>2600961.7280781642</v>
      </c>
      <c r="T225" s="73"/>
      <c r="U225" s="73">
        <v>223</v>
      </c>
      <c r="V225" s="74">
        <f t="shared" si="18"/>
        <v>1804310.9646862263</v>
      </c>
      <c r="W225" s="73"/>
      <c r="X225" s="73">
        <v>223</v>
      </c>
      <c r="Y225" s="74">
        <f t="shared" si="19"/>
        <v>2017668.4793405286</v>
      </c>
      <c r="Z225" s="73"/>
      <c r="AA225" s="73">
        <v>223</v>
      </c>
      <c r="AB225" s="74">
        <f t="shared" si="20"/>
        <v>1255742.827253096</v>
      </c>
      <c r="AC225" s="72"/>
      <c r="AD225" s="73">
        <v>223</v>
      </c>
      <c r="AE225" s="74">
        <f t="shared" si="21"/>
        <v>207582.44406974822</v>
      </c>
      <c r="AF225" s="73"/>
      <c r="AG225" s="73">
        <v>223</v>
      </c>
      <c r="AH225" s="74">
        <f t="shared" si="22"/>
        <v>1500282.1293838867</v>
      </c>
      <c r="AI225" s="72"/>
      <c r="AJ225" s="73">
        <v>223</v>
      </c>
      <c r="AK225" s="74">
        <f t="shared" si="23"/>
        <v>1177145.5713207908</v>
      </c>
    </row>
    <row r="226" spans="15:37" x14ac:dyDescent="0.2">
      <c r="O226" s="9"/>
      <c r="P226" s="10"/>
      <c r="Q226" s="9"/>
      <c r="R226" s="73">
        <v>224</v>
      </c>
      <c r="S226" s="74">
        <f>(1+($C$10^1/12))*S225</f>
        <v>2626275.5880966848</v>
      </c>
      <c r="T226" s="73"/>
      <c r="U226" s="73">
        <v>224</v>
      </c>
      <c r="V226" s="74">
        <f t="shared" si="18"/>
        <v>1818886.1435511876</v>
      </c>
      <c r="W226" s="73"/>
      <c r="X226" s="73">
        <v>224</v>
      </c>
      <c r="Y226" s="74">
        <f t="shared" si="19"/>
        <v>2034986.8004548682</v>
      </c>
      <c r="Z226" s="73"/>
      <c r="AA226" s="73">
        <v>224</v>
      </c>
      <c r="AB226" s="74">
        <f t="shared" si="20"/>
        <v>1263830.8575129618</v>
      </c>
      <c r="AC226" s="72"/>
      <c r="AD226" s="73">
        <v>224</v>
      </c>
      <c r="AE226" s="74">
        <f t="shared" si="21"/>
        <v>207239.93303703313</v>
      </c>
      <c r="AF226" s="73"/>
      <c r="AG226" s="73">
        <v>224</v>
      </c>
      <c r="AH226" s="74">
        <f t="shared" si="22"/>
        <v>1511150.4231761652</v>
      </c>
      <c r="AI226" s="72"/>
      <c r="AJ226" s="73">
        <v>224</v>
      </c>
      <c r="AK226" s="74">
        <f t="shared" si="23"/>
        <v>1184384.035629771</v>
      </c>
    </row>
    <row r="227" spans="15:37" x14ac:dyDescent="0.2">
      <c r="O227" s="9"/>
      <c r="P227" s="10"/>
      <c r="Q227" s="9"/>
      <c r="R227" s="73">
        <v>225</v>
      </c>
      <c r="S227" s="74">
        <f>(1+($C$10^1/12))*S226</f>
        <v>2651835.8152578357</v>
      </c>
      <c r="T227" s="73"/>
      <c r="U227" s="73">
        <v>225</v>
      </c>
      <c r="V227" s="74">
        <f t="shared" si="18"/>
        <v>1833579.0603466404</v>
      </c>
      <c r="W227" s="73"/>
      <c r="X227" s="73">
        <v>225</v>
      </c>
      <c r="Y227" s="74">
        <f t="shared" si="19"/>
        <v>2052453.770492106</v>
      </c>
      <c r="Z227" s="73"/>
      <c r="AA227" s="73">
        <v>225</v>
      </c>
      <c r="AB227" s="74">
        <f t="shared" si="20"/>
        <v>1271970.9814277263</v>
      </c>
      <c r="AC227" s="72"/>
      <c r="AD227" s="73">
        <v>225</v>
      </c>
      <c r="AE227" s="74">
        <f t="shared" si="21"/>
        <v>206897.98714752201</v>
      </c>
      <c r="AF227" s="73"/>
      <c r="AG227" s="73">
        <v>225</v>
      </c>
      <c r="AH227" s="74">
        <f t="shared" si="22"/>
        <v>1522097.4487000573</v>
      </c>
      <c r="AI227" s="72"/>
      <c r="AJ227" s="73">
        <v>225</v>
      </c>
      <c r="AK227" s="74">
        <f t="shared" si="23"/>
        <v>1191667.0104621977</v>
      </c>
    </row>
    <row r="228" spans="15:37" x14ac:dyDescent="0.2">
      <c r="O228" s="9"/>
      <c r="P228" s="10"/>
      <c r="Q228" s="9"/>
      <c r="R228" s="73">
        <v>226</v>
      </c>
      <c r="S228" s="74">
        <f>(1+($C$10^1/12))*S227</f>
        <v>2677644.8073298326</v>
      </c>
      <c r="T228" s="73"/>
      <c r="U228" s="73">
        <v>226</v>
      </c>
      <c r="V228" s="74">
        <f t="shared" si="18"/>
        <v>1848390.666156644</v>
      </c>
      <c r="W228" s="73"/>
      <c r="X228" s="73">
        <v>226</v>
      </c>
      <c r="Y228" s="74">
        <f t="shared" si="19"/>
        <v>2070070.6653554966</v>
      </c>
      <c r="Z228" s="73"/>
      <c r="AA228" s="73">
        <v>226</v>
      </c>
      <c r="AB228" s="74">
        <f t="shared" si="20"/>
        <v>1280163.5345239385</v>
      </c>
      <c r="AC228" s="72"/>
      <c r="AD228" s="73">
        <v>226</v>
      </c>
      <c r="AE228" s="74">
        <f t="shared" si="21"/>
        <v>206556.60546872858</v>
      </c>
      <c r="AF228" s="73"/>
      <c r="AG228" s="73">
        <v>226</v>
      </c>
      <c r="AH228" s="74">
        <f t="shared" si="22"/>
        <v>1533123.7763013488</v>
      </c>
      <c r="AI228" s="72"/>
      <c r="AJ228" s="73">
        <v>226</v>
      </c>
      <c r="AK228" s="74">
        <f t="shared" si="23"/>
        <v>1198994.7695206981</v>
      </c>
    </row>
    <row r="229" spans="15:37" x14ac:dyDescent="0.2">
      <c r="O229" s="9"/>
      <c r="P229" s="10"/>
      <c r="Q229" s="9"/>
      <c r="R229" s="73">
        <v>227</v>
      </c>
      <c r="S229" s="74">
        <f>(1+($C$10^1/12))*S228</f>
        <v>2703704.98541717</v>
      </c>
      <c r="T229" s="73"/>
      <c r="U229" s="73">
        <v>227</v>
      </c>
      <c r="V229" s="74">
        <f t="shared" si="18"/>
        <v>1863321.9197480907</v>
      </c>
      <c r="W229" s="73"/>
      <c r="X229" s="73">
        <v>227</v>
      </c>
      <c r="Y229" s="74">
        <f t="shared" si="19"/>
        <v>2087838.771899798</v>
      </c>
      <c r="Z229" s="73"/>
      <c r="AA229" s="73">
        <v>227</v>
      </c>
      <c r="AB229" s="74">
        <f t="shared" si="20"/>
        <v>1288408.854489218</v>
      </c>
      <c r="AC229" s="72"/>
      <c r="AD229" s="73">
        <v>227</v>
      </c>
      <c r="AE229" s="74">
        <f t="shared" si="21"/>
        <v>206215.78706970517</v>
      </c>
      <c r="AF229" s="73"/>
      <c r="AG229" s="73">
        <v>227</v>
      </c>
      <c r="AH229" s="74">
        <f t="shared" si="22"/>
        <v>1544229.9804575052</v>
      </c>
      <c r="AI229" s="72"/>
      <c r="AJ229" s="73">
        <v>227</v>
      </c>
      <c r="AK229" s="74">
        <f t="shared" si="23"/>
        <v>1206367.5881909425</v>
      </c>
    </row>
    <row r="230" spans="15:37" x14ac:dyDescent="0.2">
      <c r="O230" s="9"/>
      <c r="P230" s="10"/>
      <c r="Q230" s="9"/>
      <c r="R230" s="73">
        <v>228</v>
      </c>
      <c r="S230" s="74">
        <f>(1+($C$10^1/12))*S229</f>
        <v>2730018.7941877423</v>
      </c>
      <c r="T230" s="73"/>
      <c r="U230" s="73">
        <v>228</v>
      </c>
      <c r="V230" s="74">
        <f t="shared" si="18"/>
        <v>1878373.7876327676</v>
      </c>
      <c r="W230" s="73"/>
      <c r="X230" s="73">
        <v>228</v>
      </c>
      <c r="Y230" s="74">
        <f t="shared" si="19"/>
        <v>2105759.3880252712</v>
      </c>
      <c r="Z230" s="73"/>
      <c r="AA230" s="73">
        <v>228</v>
      </c>
      <c r="AB230" s="74">
        <f t="shared" si="20"/>
        <v>1296707.2811861739</v>
      </c>
      <c r="AC230" s="72"/>
      <c r="AD230" s="73">
        <v>228</v>
      </c>
      <c r="AE230" s="74">
        <f t="shared" si="21"/>
        <v>205875.53102104014</v>
      </c>
      <c r="AF230" s="73"/>
      <c r="AG230" s="73">
        <v>228</v>
      </c>
      <c r="AH230" s="74">
        <f t="shared" si="22"/>
        <v>1555416.6398076029</v>
      </c>
      <c r="AI230" s="72"/>
      <c r="AJ230" s="73">
        <v>228</v>
      </c>
      <c r="AK230" s="74">
        <f t="shared" si="23"/>
        <v>1213785.7435519933</v>
      </c>
    </row>
    <row r="231" spans="15:37" x14ac:dyDescent="0.2">
      <c r="O231" s="9"/>
      <c r="P231" s="10"/>
      <c r="Q231" s="9"/>
      <c r="R231" s="73">
        <v>229</v>
      </c>
      <c r="S231" s="74">
        <f>(1+($C$10^1/12))*S230</f>
        <v>2756588.7021021741</v>
      </c>
      <c r="T231" s="73"/>
      <c r="U231" s="73">
        <v>229</v>
      </c>
      <c r="V231" s="74">
        <f t="shared" si="18"/>
        <v>1893547.2441299204</v>
      </c>
      <c r="W231" s="73"/>
      <c r="X231" s="73">
        <v>229</v>
      </c>
      <c r="Y231" s="74">
        <f t="shared" si="19"/>
        <v>2123833.8227724885</v>
      </c>
      <c r="Z231" s="73"/>
      <c r="AA231" s="73">
        <v>229</v>
      </c>
      <c r="AB231" s="74">
        <f t="shared" si="20"/>
        <v>1305059.1566664136</v>
      </c>
      <c r="AC231" s="72"/>
      <c r="AD231" s="73">
        <v>229</v>
      </c>
      <c r="AE231" s="74">
        <f t="shared" si="21"/>
        <v>205535.8363948554</v>
      </c>
      <c r="AF231" s="73"/>
      <c r="AG231" s="73">
        <v>229</v>
      </c>
      <c r="AH231" s="74">
        <f t="shared" si="22"/>
        <v>1566684.337182476</v>
      </c>
      <c r="AI231" s="72"/>
      <c r="AJ231" s="73">
        <v>229</v>
      </c>
      <c r="AK231" s="74">
        <f t="shared" si="23"/>
        <v>1221249.5143867184</v>
      </c>
    </row>
    <row r="232" spans="15:37" x14ac:dyDescent="0.2">
      <c r="O232" s="9"/>
      <c r="P232" s="10"/>
      <c r="Q232" s="9"/>
      <c r="R232" s="73">
        <v>230</v>
      </c>
      <c r="S232" s="74">
        <f>(1+($C$10^1/12))*S231</f>
        <v>2783417.2016453831</v>
      </c>
      <c r="T232" s="73"/>
      <c r="U232" s="73">
        <v>230</v>
      </c>
      <c r="V232" s="74">
        <f t="shared" si="18"/>
        <v>1908843.2714293208</v>
      </c>
      <c r="W232" s="73"/>
      <c r="X232" s="73">
        <v>230</v>
      </c>
      <c r="Y232" s="74">
        <f t="shared" si="19"/>
        <v>2142063.3964179526</v>
      </c>
      <c r="Z232" s="73"/>
      <c r="AA232" s="73">
        <v>230</v>
      </c>
      <c r="AB232" s="74">
        <f t="shared" si="20"/>
        <v>1313464.8251846423</v>
      </c>
      <c r="AC232" s="72"/>
      <c r="AD232" s="73">
        <v>230</v>
      </c>
      <c r="AE232" s="74">
        <f t="shared" si="21"/>
        <v>205196.70226480387</v>
      </c>
      <c r="AF232" s="73"/>
      <c r="AG232" s="73">
        <v>230</v>
      </c>
      <c r="AH232" s="74">
        <f t="shared" si="22"/>
        <v>1578033.6596350821</v>
      </c>
      <c r="AI232" s="72"/>
      <c r="AJ232" s="73">
        <v>230</v>
      </c>
      <c r="AK232" s="74">
        <f t="shared" si="23"/>
        <v>1228759.1811922682</v>
      </c>
    </row>
    <row r="233" spans="15:37" x14ac:dyDescent="0.2">
      <c r="O233" s="9"/>
      <c r="P233" s="10"/>
      <c r="Q233" s="9"/>
      <c r="R233" s="73">
        <v>231</v>
      </c>
      <c r="S233" s="74">
        <f>(1+($C$10^1/12))*S232</f>
        <v>2810506.8095603967</v>
      </c>
      <c r="T233" s="73"/>
      <c r="U233" s="73">
        <v>231</v>
      </c>
      <c r="V233" s="74">
        <f t="shared" si="18"/>
        <v>1924262.859654845</v>
      </c>
      <c r="W233" s="73"/>
      <c r="X233" s="73">
        <v>231</v>
      </c>
      <c r="Y233" s="74">
        <f t="shared" si="19"/>
        <v>2160449.4405705403</v>
      </c>
      <c r="Z233" s="73"/>
      <c r="AA233" s="73">
        <v>231</v>
      </c>
      <c r="AB233" s="74">
        <f t="shared" si="20"/>
        <v>1321924.6332128523</v>
      </c>
      <c r="AC233" s="72"/>
      <c r="AD233" s="73">
        <v>231</v>
      </c>
      <c r="AE233" s="74">
        <f t="shared" si="21"/>
        <v>204858.12770606694</v>
      </c>
      <c r="AF233" s="73"/>
      <c r="AG233" s="73">
        <v>231</v>
      </c>
      <c r="AH233" s="74">
        <f t="shared" si="22"/>
        <v>1589465.1984710887</v>
      </c>
      <c r="AI233" s="72"/>
      <c r="AJ233" s="73">
        <v>231</v>
      </c>
      <c r="AK233" s="74">
        <f t="shared" si="23"/>
        <v>1236315.0261906162</v>
      </c>
    </row>
    <row r="234" spans="15:37" x14ac:dyDescent="0.2">
      <c r="O234" s="9"/>
      <c r="P234" s="10"/>
      <c r="Q234" s="9"/>
      <c r="R234" s="73">
        <v>232</v>
      </c>
      <c r="S234" s="74">
        <f>(1+($C$10^1/12))*S233</f>
        <v>2837860.0670844428</v>
      </c>
      <c r="T234" s="73"/>
      <c r="U234" s="73">
        <v>232</v>
      </c>
      <c r="V234" s="74">
        <f t="shared" si="18"/>
        <v>1939807.0069285652</v>
      </c>
      <c r="W234" s="73"/>
      <c r="X234" s="73">
        <v>232</v>
      </c>
      <c r="Y234" s="74">
        <f t="shared" si="19"/>
        <v>2178993.2982687708</v>
      </c>
      <c r="Z234" s="73"/>
      <c r="AA234" s="73">
        <v>232</v>
      </c>
      <c r="AB234" s="74">
        <f t="shared" si="20"/>
        <v>1330438.9294546039</v>
      </c>
      <c r="AC234" s="72"/>
      <c r="AD234" s="73">
        <v>232</v>
      </c>
      <c r="AE234" s="74">
        <f t="shared" si="21"/>
        <v>204520.11179535193</v>
      </c>
      <c r="AF234" s="73"/>
      <c r="AG234" s="73">
        <v>232</v>
      </c>
      <c r="AH234" s="74">
        <f t="shared" si="22"/>
        <v>1600979.5492796798</v>
      </c>
      <c r="AI234" s="72"/>
      <c r="AJ234" s="73">
        <v>232</v>
      </c>
      <c r="AK234" s="74">
        <f t="shared" si="23"/>
        <v>1243917.3333391666</v>
      </c>
    </row>
    <row r="235" spans="15:37" x14ac:dyDescent="0.2">
      <c r="O235" s="9"/>
      <c r="P235" s="10"/>
      <c r="Q235" s="9"/>
      <c r="R235" s="73">
        <v>233</v>
      </c>
      <c r="S235" s="74">
        <f>(1+($C$10^1/12))*S234</f>
        <v>2865479.5401873421</v>
      </c>
      <c r="T235" s="73"/>
      <c r="U235" s="73">
        <v>233</v>
      </c>
      <c r="V235" s="74">
        <f t="shared" si="18"/>
        <v>1955476.7194353589</v>
      </c>
      <c r="W235" s="73"/>
      <c r="X235" s="73">
        <v>233</v>
      </c>
      <c r="Y235" s="74">
        <f t="shared" si="19"/>
        <v>2197696.324078911</v>
      </c>
      <c r="Z235" s="73"/>
      <c r="AA235" s="73">
        <v>233</v>
      </c>
      <c r="AB235" s="74">
        <f t="shared" si="20"/>
        <v>1339008.0648593993</v>
      </c>
      <c r="AC235" s="72"/>
      <c r="AD235" s="73">
        <v>233</v>
      </c>
      <c r="AE235" s="74">
        <f t="shared" si="21"/>
        <v>204182.6536108896</v>
      </c>
      <c r="AF235" s="73"/>
      <c r="AG235" s="73">
        <v>233</v>
      </c>
      <c r="AH235" s="74">
        <f t="shared" si="22"/>
        <v>1612577.3119645868</v>
      </c>
      <c r="AI235" s="72"/>
      <c r="AJ235" s="73">
        <v>233</v>
      </c>
      <c r="AK235" s="74">
        <f t="shared" si="23"/>
        <v>1251566.3883414248</v>
      </c>
    </row>
    <row r="236" spans="15:37" x14ac:dyDescent="0.2">
      <c r="O236" s="9"/>
      <c r="P236" s="10"/>
      <c r="Q236" s="9"/>
      <c r="R236" s="73">
        <v>234</v>
      </c>
      <c r="S236" s="74">
        <f>(1+($C$10^1/12))*S235</f>
        <v>2893367.8198122154</v>
      </c>
      <c r="T236" s="73"/>
      <c r="U236" s="73">
        <v>234</v>
      </c>
      <c r="V236" s="74">
        <f t="shared" si="18"/>
        <v>1971273.0114880397</v>
      </c>
      <c r="W236" s="73"/>
      <c r="X236" s="73">
        <v>234</v>
      </c>
      <c r="Y236" s="74">
        <f t="shared" si="19"/>
        <v>2216559.8841939219</v>
      </c>
      <c r="Z236" s="73"/>
      <c r="AA236" s="73">
        <v>234</v>
      </c>
      <c r="AB236" s="74">
        <f t="shared" si="20"/>
        <v>1347632.3926371478</v>
      </c>
      <c r="AC236" s="72"/>
      <c r="AD236" s="73">
        <v>234</v>
      </c>
      <c r="AE236" s="74">
        <f t="shared" si="21"/>
        <v>203845.75223243161</v>
      </c>
      <c r="AF236" s="73"/>
      <c r="AG236" s="73">
        <v>234</v>
      </c>
      <c r="AH236" s="74">
        <f t="shared" si="22"/>
        <v>1624259.0907753438</v>
      </c>
      <c r="AI236" s="72"/>
      <c r="AJ236" s="73">
        <v>234</v>
      </c>
      <c r="AK236" s="74">
        <f t="shared" si="23"/>
        <v>1259262.4786577341</v>
      </c>
    </row>
    <row r="237" spans="15:37" x14ac:dyDescent="0.2">
      <c r="O237" s="9"/>
      <c r="P237" s="10"/>
      <c r="Q237" s="9"/>
      <c r="R237" s="73">
        <v>235</v>
      </c>
      <c r="S237" s="74">
        <f>(1+($C$10^1/12))*S236</f>
        <v>2921527.5221185377</v>
      </c>
      <c r="T237" s="73"/>
      <c r="U237" s="73">
        <v>235</v>
      </c>
      <c r="V237" s="74">
        <f t="shared" si="18"/>
        <v>1987196.9055930148</v>
      </c>
      <c r="W237" s="73"/>
      <c r="X237" s="73">
        <v>235</v>
      </c>
      <c r="Y237" s="74">
        <f t="shared" si="19"/>
        <v>2235585.3565332531</v>
      </c>
      <c r="Z237" s="73"/>
      <c r="AA237" s="73">
        <v>235</v>
      </c>
      <c r="AB237" s="74">
        <f t="shared" si="20"/>
        <v>1356312.2682727247</v>
      </c>
      <c r="AC237" s="72"/>
      <c r="AD237" s="73">
        <v>235</v>
      </c>
      <c r="AE237" s="74">
        <f t="shared" si="21"/>
        <v>203509.40674124809</v>
      </c>
      <c r="AF237" s="73"/>
      <c r="AG237" s="73">
        <v>235</v>
      </c>
      <c r="AH237" s="74">
        <f t="shared" si="22"/>
        <v>1636025.494338769</v>
      </c>
      <c r="AI237" s="72"/>
      <c r="AJ237" s="73">
        <v>235</v>
      </c>
      <c r="AK237" s="74">
        <f t="shared" si="23"/>
        <v>1267005.8935160802</v>
      </c>
    </row>
    <row r="238" spans="15:37" x14ac:dyDescent="0.2">
      <c r="O238" s="9"/>
      <c r="P238" s="10"/>
      <c r="Q238" s="9"/>
      <c r="R238" s="73">
        <v>236</v>
      </c>
      <c r="S238" s="74">
        <f>(1+($C$10^1/12))*S237</f>
        <v>2949961.2887275564</v>
      </c>
      <c r="T238" s="73"/>
      <c r="U238" s="73">
        <v>236</v>
      </c>
      <c r="V238" s="74">
        <f t="shared" si="18"/>
        <v>2003249.4325164724</v>
      </c>
      <c r="W238" s="73"/>
      <c r="X238" s="73">
        <v>236</v>
      </c>
      <c r="Y238" s="74">
        <f t="shared" si="19"/>
        <v>2254774.1308434969</v>
      </c>
      <c r="Z238" s="73"/>
      <c r="AA238" s="73">
        <v>236</v>
      </c>
      <c r="AB238" s="74">
        <f t="shared" si="20"/>
        <v>1365048.0495406245</v>
      </c>
      <c r="AC238" s="72"/>
      <c r="AD238" s="73">
        <v>236</v>
      </c>
      <c r="AE238" s="74">
        <f t="shared" si="21"/>
        <v>203173.61622012503</v>
      </c>
      <c r="AF238" s="73"/>
      <c r="AG238" s="73">
        <v>236</v>
      </c>
      <c r="AH238" s="74">
        <f t="shared" si="22"/>
        <v>1647877.1356906749</v>
      </c>
      <c r="AI238" s="72"/>
      <c r="AJ238" s="73">
        <v>236</v>
      </c>
      <c r="AK238" s="74">
        <f t="shared" si="23"/>
        <v>1274796.9239229595</v>
      </c>
    </row>
    <row r="239" spans="15:37" x14ac:dyDescent="0.2">
      <c r="O239" s="9"/>
      <c r="P239" s="10"/>
      <c r="Q239" s="9"/>
      <c r="R239" s="73">
        <v>237</v>
      </c>
      <c r="S239" s="74">
        <f>(1+($C$10^1/12))*S238</f>
        <v>2978671.7869700971</v>
      </c>
      <c r="T239" s="73"/>
      <c r="U239" s="73">
        <v>237</v>
      </c>
      <c r="V239" s="74">
        <f t="shared" si="18"/>
        <v>2019431.6313511045</v>
      </c>
      <c r="W239" s="73"/>
      <c r="X239" s="73">
        <v>237</v>
      </c>
      <c r="Y239" s="74">
        <f t="shared" si="19"/>
        <v>2274127.6087999037</v>
      </c>
      <c r="Z239" s="73"/>
      <c r="AA239" s="73">
        <v>237</v>
      </c>
      <c r="AB239" s="74">
        <f t="shared" si="20"/>
        <v>1373840.0965197072</v>
      </c>
      <c r="AC239" s="72"/>
      <c r="AD239" s="73">
        <v>237</v>
      </c>
      <c r="AE239" s="74">
        <f t="shared" si="21"/>
        <v>202838.37975336181</v>
      </c>
      <c r="AF239" s="73"/>
      <c r="AG239" s="73">
        <v>237</v>
      </c>
      <c r="AH239" s="74">
        <f t="shared" si="22"/>
        <v>1659814.6323078074</v>
      </c>
      <c r="AI239" s="72"/>
      <c r="AJ239" s="73">
        <v>237</v>
      </c>
      <c r="AK239" s="74">
        <f t="shared" si="23"/>
        <v>1282635.8626743157</v>
      </c>
    </row>
    <row r="240" spans="15:37" x14ac:dyDescent="0.2">
      <c r="O240" s="9"/>
      <c r="P240" s="10"/>
      <c r="Q240" s="9"/>
      <c r="R240" s="73">
        <v>238</v>
      </c>
      <c r="S240" s="74">
        <f>(1+($C$10^1/12))*S239</f>
        <v>3007661.7101367833</v>
      </c>
      <c r="T240" s="73"/>
      <c r="U240" s="73">
        <v>238</v>
      </c>
      <c r="V240" s="74">
        <f t="shared" si="18"/>
        <v>2035744.5495833678</v>
      </c>
      <c r="W240" s="73"/>
      <c r="X240" s="73">
        <v>238</v>
      </c>
      <c r="Y240" s="74">
        <f t="shared" si="19"/>
        <v>2293647.2041087695</v>
      </c>
      <c r="Z240" s="73"/>
      <c r="AA240" s="73">
        <v>238</v>
      </c>
      <c r="AB240" s="74">
        <f t="shared" si="20"/>
        <v>1382688.7716080411</v>
      </c>
      <c r="AC240" s="72"/>
      <c r="AD240" s="73">
        <v>238</v>
      </c>
      <c r="AE240" s="74">
        <f t="shared" si="21"/>
        <v>202503.69642676876</v>
      </c>
      <c r="AF240" s="73"/>
      <c r="AG240" s="73">
        <v>238</v>
      </c>
      <c r="AH240" s="74">
        <f t="shared" si="22"/>
        <v>1671838.6061400173</v>
      </c>
      <c r="AI240" s="72"/>
      <c r="AJ240" s="73">
        <v>238</v>
      </c>
      <c r="AK240" s="74">
        <f t="shared" si="23"/>
        <v>1290523.0043665438</v>
      </c>
    </row>
    <row r="241" spans="15:37" x14ac:dyDescent="0.2">
      <c r="O241" s="9"/>
      <c r="P241" s="10"/>
      <c r="Q241" s="9"/>
      <c r="R241" s="73">
        <v>239</v>
      </c>
      <c r="S241" s="74">
        <f>(1+($C$10^1/12))*S240</f>
        <v>3036933.7777306894</v>
      </c>
      <c r="T241" s="73"/>
      <c r="U241" s="73">
        <v>239</v>
      </c>
      <c r="V241" s="74">
        <f t="shared" si="18"/>
        <v>2052189.2431612883</v>
      </c>
      <c r="W241" s="73"/>
      <c r="X241" s="73">
        <v>239</v>
      </c>
      <c r="Y241" s="74">
        <f t="shared" si="19"/>
        <v>2313334.3426107033</v>
      </c>
      <c r="Z241" s="73"/>
      <c r="AA241" s="73">
        <v>239</v>
      </c>
      <c r="AB241" s="74">
        <f t="shared" si="20"/>
        <v>1391594.4395378397</v>
      </c>
      <c r="AC241" s="72"/>
      <c r="AD241" s="73">
        <v>239</v>
      </c>
      <c r="AE241" s="74">
        <f t="shared" si="21"/>
        <v>202169.56532766458</v>
      </c>
      <c r="AF241" s="73"/>
      <c r="AG241" s="73">
        <v>239</v>
      </c>
      <c r="AH241" s="74">
        <f t="shared" si="22"/>
        <v>1683949.6836426633</v>
      </c>
      <c r="AI241" s="72"/>
      <c r="AJ241" s="73">
        <v>239</v>
      </c>
      <c r="AK241" s="74">
        <f t="shared" si="23"/>
        <v>1298458.645407561</v>
      </c>
    </row>
    <row r="242" spans="15:37" x14ac:dyDescent="0.2">
      <c r="O242" s="9"/>
      <c r="P242" s="10"/>
      <c r="Q242" s="9"/>
      <c r="R242" s="73">
        <v>240</v>
      </c>
      <c r="S242" s="74">
        <f>(1+($C$10^1/12))*S241</f>
        <v>3066490.7357224529</v>
      </c>
      <c r="T242" s="73"/>
      <c r="U242" s="73">
        <v>240</v>
      </c>
      <c r="V242" s="74">
        <f t="shared" si="18"/>
        <v>2068766.7765628141</v>
      </c>
      <c r="W242" s="73"/>
      <c r="X242" s="73">
        <v>240</v>
      </c>
      <c r="Y242" s="74">
        <f t="shared" si="19"/>
        <v>2333190.4623847785</v>
      </c>
      <c r="Z242" s="73"/>
      <c r="AA242" s="73">
        <v>240</v>
      </c>
      <c r="AB242" s="74">
        <f t="shared" si="20"/>
        <v>1400557.4673904963</v>
      </c>
      <c r="AC242" s="72"/>
      <c r="AD242" s="73">
        <v>240</v>
      </c>
      <c r="AE242" s="74">
        <f t="shared" si="21"/>
        <v>201835.98554487393</v>
      </c>
      <c r="AF242" s="73"/>
      <c r="AG242" s="73">
        <v>240</v>
      </c>
      <c r="AH242" s="74">
        <f t="shared" si="22"/>
        <v>1696148.4958092514</v>
      </c>
      <c r="AI242" s="72"/>
      <c r="AJ242" s="73">
        <v>240</v>
      </c>
      <c r="AK242" s="74">
        <f t="shared" si="23"/>
        <v>1306443.0840279462</v>
      </c>
    </row>
  </sheetData>
  <sheetProtection algorithmName="SHA-512" hashValue="TDh6a0G9q1r0ZU8yCpKUb40w4gjv4mKzHi/76RkgCQele8QwuX8s8KTM0xIjIsGd4AvpPMnd0mesmulUKXTNmg==" saltValue="dy/88jFm1yBr4XmcqMJj9A==" spinCount="100000" sheet="1" objects="1" scenarios="1"/>
  <mergeCells count="20">
    <mergeCell ref="AJ1:AK1"/>
    <mergeCell ref="A23:L23"/>
    <mergeCell ref="AG1:AH1"/>
    <mergeCell ref="E20:H20"/>
    <mergeCell ref="A19:H19"/>
    <mergeCell ref="A20:D20"/>
    <mergeCell ref="AD1:AE1"/>
    <mergeCell ref="R1:S1"/>
    <mergeCell ref="U1:V1"/>
    <mergeCell ref="X1:Y1"/>
    <mergeCell ref="AA1:AB1"/>
    <mergeCell ref="O1:P1"/>
    <mergeCell ref="E21:H21"/>
    <mergeCell ref="A8:L8"/>
    <mergeCell ref="A3:L3"/>
    <mergeCell ref="A5:H5"/>
    <mergeCell ref="A21:D21"/>
    <mergeCell ref="B6:C6"/>
    <mergeCell ref="F6:G6"/>
    <mergeCell ref="A1:L2"/>
  </mergeCells>
  <conditionalFormatting sqref="K10:K1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:L1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DIOGO GONCALVES FLORES</cp:lastModifiedBy>
  <dcterms:created xsi:type="dcterms:W3CDTF">2026-04-07T02:00:42Z</dcterms:created>
  <dcterms:modified xsi:type="dcterms:W3CDTF">2026-04-17T19:45:47Z</dcterms:modified>
</cp:coreProperties>
</file>